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67836c032224d/Bureau/JMD/Chiffres et Lettres/Masters Est 2026/"/>
    </mc:Choice>
  </mc:AlternateContent>
  <xr:revisionPtr revIDLastSave="1" documentId="8_{3DB96138-C948-4FEE-9E2A-9D3745F4C803}" xr6:coauthVersionLast="47" xr6:coauthVersionMax="47" xr10:uidLastSave="{93A48F04-8213-4928-A2BA-140D9732A03B}"/>
  <bookViews>
    <workbookView xWindow="-108" yWindow="-108" windowWidth="23256" windowHeight="12456" xr2:uid="{00000000-000D-0000-FFFF-FFFF00000000}"/>
  </bookViews>
  <sheets>
    <sheet name="Feuil1" sheetId="1" r:id="rId1"/>
    <sheet name="Barème" sheetId="2" r:id="rId2"/>
    <sheet name="Feuil3" sheetId="3" r:id="rId3"/>
  </sheets>
  <definedNames>
    <definedName name="_xlnm._FilterDatabase" localSheetId="0" hidden="1">Feuil1!$B$4:$X$37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E17" i="1"/>
  <c r="V34" i="1"/>
  <c r="V32" i="1"/>
  <c r="V33" i="1"/>
  <c r="V26" i="1"/>
  <c r="V30" i="1"/>
  <c r="V37" i="1"/>
  <c r="V15" i="1"/>
  <c r="V16" i="1"/>
  <c r="V20" i="1"/>
  <c r="V31" i="1"/>
  <c r="V25" i="1"/>
  <c r="V36" i="1"/>
  <c r="V18" i="1"/>
  <c r="V21" i="1"/>
  <c r="V35" i="1"/>
  <c r="V28" i="1"/>
  <c r="V10" i="1"/>
  <c r="V9" i="1"/>
  <c r="V23" i="1"/>
  <c r="V29" i="1"/>
  <c r="V12" i="1"/>
  <c r="V19" i="1"/>
  <c r="V11" i="1"/>
  <c r="V17" i="1"/>
  <c r="V27" i="1"/>
  <c r="V13" i="1"/>
  <c r="V4" i="1"/>
  <c r="V8" i="1"/>
  <c r="V5" i="1"/>
  <c r="V7" i="1"/>
  <c r="V6" i="1"/>
  <c r="Q6" i="1"/>
  <c r="Q7" i="1"/>
  <c r="Q24" i="1"/>
  <c r="Q22" i="1"/>
  <c r="Q34" i="1"/>
  <c r="Q32" i="1"/>
  <c r="Q33" i="1"/>
  <c r="Q26" i="1"/>
  <c r="Q30" i="1"/>
  <c r="Q37" i="1"/>
  <c r="Q15" i="1"/>
  <c r="Q16" i="1"/>
  <c r="Q20" i="1"/>
  <c r="Q31" i="1"/>
  <c r="Q25" i="1"/>
  <c r="Q36" i="1"/>
  <c r="Q18" i="1"/>
  <c r="Q21" i="1"/>
  <c r="Q35" i="1"/>
  <c r="Q28" i="1"/>
  <c r="Q10" i="1"/>
  <c r="Q9" i="1"/>
  <c r="Q23" i="1"/>
  <c r="Q29" i="1"/>
  <c r="Q12" i="1"/>
  <c r="Q19" i="1"/>
  <c r="Q11" i="1"/>
  <c r="Q17" i="1"/>
  <c r="Q27" i="1"/>
  <c r="Q13" i="1"/>
  <c r="Q4" i="1"/>
  <c r="Q8" i="1"/>
  <c r="Q5" i="1"/>
  <c r="L6" i="1"/>
  <c r="L7" i="1"/>
  <c r="L22" i="1"/>
  <c r="L34" i="1"/>
  <c r="L32" i="1"/>
  <c r="L33" i="1"/>
  <c r="L26" i="1"/>
  <c r="L30" i="1"/>
  <c r="L37" i="1"/>
  <c r="L15" i="1"/>
  <c r="L16" i="1"/>
  <c r="L20" i="1"/>
  <c r="L31" i="1"/>
  <c r="L25" i="1"/>
  <c r="L36" i="1"/>
  <c r="L18" i="1"/>
  <c r="L21" i="1"/>
  <c r="L35" i="1"/>
  <c r="L28" i="1"/>
  <c r="L10" i="1"/>
  <c r="L9" i="1"/>
  <c r="L23" i="1"/>
  <c r="L29" i="1"/>
  <c r="L12" i="1"/>
  <c r="L19" i="1"/>
  <c r="L11" i="1"/>
  <c r="L17" i="1"/>
  <c r="L27" i="1"/>
  <c r="L13" i="1"/>
  <c r="L4" i="1"/>
  <c r="L8" i="1"/>
  <c r="L5" i="1"/>
  <c r="G6" i="1"/>
  <c r="G24" i="1"/>
  <c r="G22" i="1"/>
  <c r="G34" i="1"/>
  <c r="G32" i="1"/>
  <c r="G33" i="1"/>
  <c r="G26" i="1"/>
  <c r="G30" i="1"/>
  <c r="G37" i="1"/>
  <c r="G15" i="1"/>
  <c r="G16" i="1"/>
  <c r="G20" i="1"/>
  <c r="G31" i="1"/>
  <c r="G25" i="1"/>
  <c r="G36" i="1"/>
  <c r="G18" i="1"/>
  <c r="G21" i="1"/>
  <c r="G35" i="1"/>
  <c r="G28" i="1"/>
  <c r="G10" i="1"/>
  <c r="G9" i="1"/>
  <c r="G23" i="1"/>
  <c r="G29" i="1"/>
  <c r="G12" i="1"/>
  <c r="G19" i="1"/>
  <c r="G11" i="1"/>
  <c r="G17" i="1"/>
  <c r="G27" i="1"/>
  <c r="G13" i="1"/>
  <c r="G4" i="1"/>
  <c r="G8" i="1"/>
  <c r="G5" i="1"/>
  <c r="G7" i="1"/>
  <c r="E6" i="1"/>
  <c r="T32" i="1"/>
  <c r="T33" i="1"/>
  <c r="T26" i="1"/>
  <c r="T30" i="1"/>
  <c r="T37" i="1"/>
  <c r="T15" i="1"/>
  <c r="T16" i="1"/>
  <c r="T20" i="1"/>
  <c r="T31" i="1"/>
  <c r="T25" i="1"/>
  <c r="T36" i="1"/>
  <c r="T18" i="1"/>
  <c r="T21" i="1"/>
  <c r="T35" i="1"/>
  <c r="T28" i="1"/>
  <c r="T10" i="1"/>
  <c r="T9" i="1"/>
  <c r="T23" i="1"/>
  <c r="T29" i="1"/>
  <c r="T12" i="1"/>
  <c r="T19" i="1"/>
  <c r="T11" i="1"/>
  <c r="T17" i="1"/>
  <c r="T27" i="1"/>
  <c r="T13" i="1"/>
  <c r="T8" i="1"/>
  <c r="T5" i="1"/>
  <c r="T6" i="1"/>
  <c r="T7" i="1"/>
  <c r="O24" i="1"/>
  <c r="O22" i="1"/>
  <c r="O34" i="1"/>
  <c r="O32" i="1"/>
  <c r="O33" i="1"/>
  <c r="O26" i="1"/>
  <c r="O30" i="1"/>
  <c r="O37" i="1"/>
  <c r="O15" i="1"/>
  <c r="O16" i="1"/>
  <c r="O20" i="1"/>
  <c r="O31" i="1"/>
  <c r="O25" i="1"/>
  <c r="O36" i="1"/>
  <c r="O18" i="1"/>
  <c r="O21" i="1"/>
  <c r="O35" i="1"/>
  <c r="O28" i="1"/>
  <c r="O10" i="1"/>
  <c r="O9" i="1"/>
  <c r="O23" i="1"/>
  <c r="O29" i="1"/>
  <c r="O12" i="1"/>
  <c r="O19" i="1"/>
  <c r="O11" i="1"/>
  <c r="O17" i="1"/>
  <c r="O27" i="1"/>
  <c r="O13" i="1"/>
  <c r="O8" i="1"/>
  <c r="R8" i="1" s="1"/>
  <c r="O5" i="1"/>
  <c r="R5" i="1" s="1"/>
  <c r="O6" i="1"/>
  <c r="O7" i="1"/>
  <c r="J14" i="1"/>
  <c r="J24" i="1"/>
  <c r="J22" i="1"/>
  <c r="J34" i="1"/>
  <c r="J32" i="1"/>
  <c r="J33" i="1"/>
  <c r="J26" i="1"/>
  <c r="J30" i="1"/>
  <c r="J37" i="1"/>
  <c r="J15" i="1"/>
  <c r="J16" i="1"/>
  <c r="J20" i="1"/>
  <c r="J31" i="1"/>
  <c r="J25" i="1"/>
  <c r="J36" i="1"/>
  <c r="J18" i="1"/>
  <c r="J21" i="1"/>
  <c r="J35" i="1"/>
  <c r="J28" i="1"/>
  <c r="J10" i="1"/>
  <c r="J9" i="1"/>
  <c r="J23" i="1"/>
  <c r="J29" i="1"/>
  <c r="J12" i="1"/>
  <c r="J19" i="1"/>
  <c r="J11" i="1"/>
  <c r="J17" i="1"/>
  <c r="J27" i="1"/>
  <c r="J4" i="1"/>
  <c r="J8" i="1"/>
  <c r="J5" i="1"/>
  <c r="J6" i="1"/>
  <c r="J7" i="1"/>
  <c r="T4" i="1"/>
  <c r="O4" i="1"/>
  <c r="E4" i="1"/>
  <c r="E7" i="1"/>
  <c r="E22" i="1"/>
  <c r="E34" i="1"/>
  <c r="E32" i="1"/>
  <c r="E33" i="1"/>
  <c r="E26" i="1"/>
  <c r="E30" i="1"/>
  <c r="E37" i="1"/>
  <c r="E15" i="1"/>
  <c r="E16" i="1"/>
  <c r="E20" i="1"/>
  <c r="E31" i="1"/>
  <c r="E25" i="1"/>
  <c r="E36" i="1"/>
  <c r="E18" i="1"/>
  <c r="E21" i="1"/>
  <c r="E35" i="1"/>
  <c r="E28" i="1"/>
  <c r="E10" i="1"/>
  <c r="E9" i="1"/>
  <c r="E23" i="1"/>
  <c r="E29" i="1"/>
  <c r="E12" i="1"/>
  <c r="E19" i="1"/>
  <c r="E11" i="1"/>
  <c r="E27" i="1"/>
  <c r="E13" i="1"/>
  <c r="E8" i="1"/>
  <c r="E5" i="1"/>
  <c r="H7" i="1" l="1"/>
  <c r="M7" i="1"/>
  <c r="M4" i="1"/>
  <c r="M30" i="1"/>
  <c r="R20" i="1"/>
  <c r="H29" i="1"/>
  <c r="H25" i="1"/>
  <c r="R4" i="1"/>
  <c r="M34" i="1"/>
  <c r="M22" i="1"/>
  <c r="R6" i="1"/>
  <c r="W17" i="1"/>
  <c r="W23" i="1"/>
  <c r="W28" i="1"/>
  <c r="W21" i="1"/>
  <c r="W31" i="1"/>
  <c r="R7" i="1"/>
  <c r="W32" i="1"/>
  <c r="M8" i="1"/>
  <c r="M32" i="1"/>
  <c r="W7" i="1"/>
  <c r="H34" i="1"/>
  <c r="H22" i="1"/>
  <c r="R13" i="1"/>
  <c r="R19" i="1"/>
  <c r="R36" i="1"/>
  <c r="H4" i="1"/>
  <c r="W27" i="1"/>
  <c r="W12" i="1"/>
  <c r="W29" i="1"/>
  <c r="W10" i="1"/>
  <c r="W25" i="1"/>
  <c r="W16" i="1"/>
  <c r="H11" i="1"/>
  <c r="H35" i="1"/>
  <c r="H18" i="1"/>
  <c r="H15" i="1"/>
  <c r="H37" i="1"/>
  <c r="H26" i="1"/>
  <c r="M17" i="1"/>
  <c r="M23" i="1"/>
  <c r="M28" i="1"/>
  <c r="M21" i="1"/>
  <c r="M31" i="1"/>
  <c r="W5" i="1"/>
  <c r="H13" i="1"/>
  <c r="H19" i="1"/>
  <c r="H9" i="1"/>
  <c r="H36" i="1"/>
  <c r="H20" i="1"/>
  <c r="H30" i="1"/>
  <c r="H33" i="1"/>
  <c r="M11" i="1"/>
  <c r="M35" i="1"/>
  <c r="M18" i="1"/>
  <c r="M15" i="1"/>
  <c r="M37" i="1"/>
  <c r="M26" i="1"/>
  <c r="R17" i="1"/>
  <c r="R23" i="1"/>
  <c r="R28" i="1"/>
  <c r="R21" i="1"/>
  <c r="R31" i="1"/>
  <c r="W8" i="1"/>
  <c r="H17" i="1"/>
  <c r="H23" i="1"/>
  <c r="H28" i="1"/>
  <c r="X28" i="1" s="1"/>
  <c r="H21" i="1"/>
  <c r="X21" i="1" s="1"/>
  <c r="H31" i="1"/>
  <c r="M16" i="1"/>
  <c r="R11" i="1"/>
  <c r="R35" i="1"/>
  <c r="R18" i="1"/>
  <c r="R15" i="1"/>
  <c r="R37" i="1"/>
  <c r="R26" i="1"/>
  <c r="M27" i="1"/>
  <c r="M12" i="1"/>
  <c r="M29" i="1"/>
  <c r="M10" i="1"/>
  <c r="M25" i="1"/>
  <c r="H8" i="1"/>
  <c r="M5" i="1"/>
  <c r="R27" i="1"/>
  <c r="R12" i="1"/>
  <c r="R29" i="1"/>
  <c r="R10" i="1"/>
  <c r="R25" i="1"/>
  <c r="R16" i="1"/>
  <c r="R32" i="1"/>
  <c r="H5" i="1"/>
  <c r="H27" i="1"/>
  <c r="H12" i="1"/>
  <c r="H10" i="1"/>
  <c r="H16" i="1"/>
  <c r="H32" i="1"/>
  <c r="H6" i="1"/>
  <c r="M20" i="1"/>
  <c r="M33" i="1"/>
  <c r="M6" i="1"/>
  <c r="R30" i="1"/>
  <c r="W37" i="1"/>
  <c r="W4" i="1"/>
  <c r="W35" i="1"/>
  <c r="W15" i="1"/>
  <c r="W11" i="1"/>
  <c r="W18" i="1"/>
  <c r="M19" i="1"/>
  <c r="M9" i="1"/>
  <c r="M36" i="1"/>
  <c r="W13" i="1"/>
  <c r="W19" i="1"/>
  <c r="W9" i="1"/>
  <c r="W36" i="1"/>
  <c r="W20" i="1"/>
  <c r="W30" i="1"/>
  <c r="W33" i="1"/>
  <c r="W26" i="1"/>
  <c r="R9" i="1"/>
  <c r="R33" i="1"/>
  <c r="W6" i="1"/>
  <c r="T14" i="1"/>
  <c r="T24" i="1"/>
  <c r="T34" i="1"/>
  <c r="W34" i="1" s="1"/>
  <c r="T22" i="1"/>
  <c r="W22" i="1" s="1"/>
  <c r="J13" i="1"/>
  <c r="M13" i="1" s="1"/>
  <c r="X23" i="1" l="1"/>
  <c r="X34" i="1"/>
  <c r="X17" i="1"/>
  <c r="X7" i="1"/>
  <c r="X13" i="1"/>
  <c r="X25" i="1"/>
  <c r="X22" i="1"/>
  <c r="X29" i="1"/>
  <c r="X32" i="1"/>
  <c r="X31" i="1"/>
  <c r="X27" i="1"/>
  <c r="X37" i="1"/>
  <c r="X15" i="1"/>
  <c r="X4" i="1"/>
  <c r="X11" i="1"/>
  <c r="X16" i="1"/>
  <c r="X10" i="1"/>
  <c r="X6" i="1"/>
  <c r="X12" i="1"/>
  <c r="X30" i="1"/>
  <c r="X36" i="1"/>
  <c r="X18" i="1"/>
  <c r="X8" i="1"/>
  <c r="X26" i="1"/>
  <c r="X35" i="1"/>
  <c r="X33" i="1"/>
  <c r="X20" i="1"/>
  <c r="X19" i="1"/>
  <c r="X5" i="1"/>
  <c r="X9" i="1"/>
  <c r="E14" i="1"/>
  <c r="H14" i="1" s="1"/>
  <c r="X14" i="1" s="1"/>
  <c r="E24" i="1" l="1"/>
  <c r="H24" i="1" s="1"/>
  <c r="X24" i="1" s="1"/>
</calcChain>
</file>

<file path=xl/sharedStrings.xml><?xml version="1.0" encoding="utf-8"?>
<sst xmlns="http://schemas.openxmlformats.org/spreadsheetml/2006/main" count="94" uniqueCount="67">
  <si>
    <t>Epernay</t>
  </si>
  <si>
    <t>Dijon</t>
  </si>
  <si>
    <t>Laxou</t>
  </si>
  <si>
    <t>place</t>
  </si>
  <si>
    <t>nom</t>
  </si>
  <si>
    <t>points tournoi</t>
  </si>
  <si>
    <t>place dupli</t>
  </si>
  <si>
    <t>Thierry LANDEMAINE</t>
  </si>
  <si>
    <t>place tourn</t>
  </si>
  <si>
    <t>Fernand LOUIS-JOSEPH</t>
  </si>
  <si>
    <t>Catherine BARBET</t>
  </si>
  <si>
    <t>Catherine DURAND</t>
  </si>
  <si>
    <t>Monique PECHEUR</t>
  </si>
  <si>
    <t>total</t>
  </si>
  <si>
    <t>club</t>
  </si>
  <si>
    <t>Fontenay-sous-Bois</t>
  </si>
  <si>
    <t>Individuel</t>
  </si>
  <si>
    <t>Viroflay</t>
  </si>
  <si>
    <t>Lucé</t>
  </si>
  <si>
    <t>Individuelle</t>
  </si>
  <si>
    <t>Calais</t>
  </si>
  <si>
    <t>Paris IX</t>
  </si>
  <si>
    <t>Nathalie POULAIN</t>
  </si>
  <si>
    <t>Jacques SIMÉON</t>
  </si>
  <si>
    <t>Christophe LECLÈRE</t>
  </si>
  <si>
    <t>Dour-Thulin</t>
  </si>
  <si>
    <t>Saint-Lô</t>
  </si>
  <si>
    <t>Bruxelles</t>
  </si>
  <si>
    <t>Lyon</t>
  </si>
  <si>
    <t>Geneviève DUMAS</t>
  </si>
  <si>
    <t>Jean-Jacques FOURY</t>
  </si>
  <si>
    <t>Rémi ASSUMEL</t>
  </si>
  <si>
    <t>Saint-Priest-en-Jarez</t>
  </si>
  <si>
    <t>Pascal ROUSSEL</t>
  </si>
  <si>
    <t>Emmanuel DUMAS</t>
  </si>
  <si>
    <t>Jean-Marc DURAND</t>
  </si>
  <si>
    <t>Creil</t>
  </si>
  <si>
    <t>Farid TRIKI</t>
  </si>
  <si>
    <t>Arnaud BLAYE</t>
  </si>
  <si>
    <t>Richard BARJOT</t>
  </si>
  <si>
    <t>Stéphane GLONDU</t>
  </si>
  <si>
    <t>Constance DUBOIS</t>
  </si>
  <si>
    <t>Patrick BRAGANTI</t>
  </si>
  <si>
    <t>Christian HAESELEER</t>
  </si>
  <si>
    <t>Jean-Manuel CALAIS</t>
  </si>
  <si>
    <t>Ahmed BAKAYOKO</t>
  </si>
  <si>
    <t>Héloïse CORNOUILLER</t>
  </si>
  <si>
    <t>Le Creusot</t>
  </si>
  <si>
    <t>Alan BONY</t>
  </si>
  <si>
    <t>Durtol</t>
  </si>
  <si>
    <t>Arc-en-Ciel</t>
  </si>
  <si>
    <t>Pierre-Damien ROUX</t>
  </si>
  <si>
    <t>Cyrille PUMA</t>
  </si>
  <si>
    <t>José LESCOT</t>
  </si>
  <si>
    <t>Stéphane COMES</t>
  </si>
  <si>
    <t>Benjamin BALLAROTTA</t>
  </si>
  <si>
    <t>Gilles SMADJA</t>
  </si>
  <si>
    <t>Gilbert SAADA</t>
  </si>
  <si>
    <t>Laxou 1</t>
  </si>
  <si>
    <t>Corentin BUNOUF</t>
  </si>
  <si>
    <t>Enrique ARANDA</t>
  </si>
  <si>
    <t>Place</t>
  </si>
  <si>
    <t>Points</t>
  </si>
  <si>
    <t>Tournoi</t>
  </si>
  <si>
    <t>Duplicate</t>
  </si>
  <si>
    <t>points dupli</t>
  </si>
  <si>
    <t>total tournoi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</si>
</sst>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0" borderId="4" xfId="0" applyFont="1" applyBorder="1"/>
    <xf numFmtId="0" fontId="0" fillId="0" borderId="10" xfId="0" applyBorder="1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1" fillId="0" borderId="17" xfId="0" applyFont="1" applyBorder="1"/>
    <xf numFmtId="0" fontId="3" fillId="0" borderId="4" xfId="0" applyFont="1" applyBorder="1"/>
    <xf numFmtId="0" fontId="1" fillId="0" borderId="22" xfId="0" applyFont="1" applyBorder="1"/>
    <xf numFmtId="0" fontId="0" fillId="0" borderId="23" xfId="0" applyBorder="1"/>
    <xf numFmtId="0" fontId="2" fillId="0" borderId="23" xfId="0" applyFont="1" applyBorder="1"/>
    <xf numFmtId="0" fontId="1" fillId="0" borderId="23" xfId="0" applyFont="1" applyBorder="1"/>
    <xf numFmtId="0" fontId="6" fillId="2" borderId="2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1" xfId="0" applyFont="1" applyFill="1" applyBorder="1"/>
    <xf numFmtId="0" fontId="8" fillId="5" borderId="28" xfId="0" applyFont="1" applyFill="1" applyBorder="1"/>
    <xf numFmtId="0" fontId="6" fillId="4" borderId="29" xfId="0" applyFont="1" applyFill="1" applyBorder="1"/>
    <xf numFmtId="0" fontId="6" fillId="4" borderId="30" xfId="0" applyFont="1" applyFill="1" applyBorder="1"/>
    <xf numFmtId="0" fontId="8" fillId="5" borderId="31" xfId="0" applyFont="1" applyFill="1" applyBorder="1"/>
    <xf numFmtId="0" fontId="6" fillId="6" borderId="6" xfId="0" applyFont="1" applyFill="1" applyBorder="1"/>
    <xf numFmtId="0" fontId="6" fillId="6" borderId="1" xfId="0" applyFont="1" applyFill="1" applyBorder="1"/>
    <xf numFmtId="0" fontId="7" fillId="7" borderId="24" xfId="0" applyFont="1" applyFill="1" applyBorder="1"/>
    <xf numFmtId="0" fontId="6" fillId="6" borderId="29" xfId="0" applyFont="1" applyFill="1" applyBorder="1"/>
    <xf numFmtId="0" fontId="6" fillId="6" borderId="30" xfId="0" applyFont="1" applyFill="1" applyBorder="1"/>
    <xf numFmtId="0" fontId="7" fillId="7" borderId="31" xfId="0" applyFont="1" applyFill="1" applyBorder="1"/>
    <xf numFmtId="0" fontId="6" fillId="8" borderId="6" xfId="0" applyFont="1" applyFill="1" applyBorder="1"/>
    <xf numFmtId="0" fontId="6" fillId="8" borderId="1" xfId="0" applyFont="1" applyFill="1" applyBorder="1"/>
    <xf numFmtId="0" fontId="7" fillId="9" borderId="2" xfId="0" applyFont="1" applyFill="1" applyBorder="1"/>
    <xf numFmtId="0" fontId="6" fillId="8" borderId="29" xfId="0" applyFont="1" applyFill="1" applyBorder="1"/>
    <xf numFmtId="0" fontId="6" fillId="8" borderId="30" xfId="0" applyFont="1" applyFill="1" applyBorder="1"/>
    <xf numFmtId="0" fontId="7" fillId="9" borderId="31" xfId="0" applyFont="1" applyFill="1" applyBorder="1"/>
    <xf numFmtId="0" fontId="6" fillId="10" borderId="6" xfId="0" applyFont="1" applyFill="1" applyBorder="1"/>
    <xf numFmtId="0" fontId="6" fillId="10" borderId="1" xfId="0" applyFont="1" applyFill="1" applyBorder="1"/>
    <xf numFmtId="0" fontId="7" fillId="10" borderId="2" xfId="0" applyFont="1" applyFill="1" applyBorder="1"/>
    <xf numFmtId="0" fontId="6" fillId="10" borderId="2" xfId="0" applyFont="1" applyFill="1" applyBorder="1"/>
    <xf numFmtId="0" fontId="6" fillId="10" borderId="29" xfId="0" applyFont="1" applyFill="1" applyBorder="1"/>
    <xf numFmtId="0" fontId="6" fillId="10" borderId="30" xfId="0" applyFont="1" applyFill="1" applyBorder="1"/>
    <xf numFmtId="0" fontId="6" fillId="10" borderId="24" xfId="0" applyFont="1" applyFill="1" applyBorder="1"/>
    <xf numFmtId="0" fontId="6" fillId="11" borderId="6" xfId="0" applyFont="1" applyFill="1" applyBorder="1"/>
    <xf numFmtId="0" fontId="6" fillId="11" borderId="1" xfId="0" applyFont="1" applyFill="1" applyBorder="1"/>
    <xf numFmtId="0" fontId="6" fillId="11" borderId="32" xfId="0" applyFont="1" applyFill="1" applyBorder="1"/>
    <xf numFmtId="0" fontId="6" fillId="11" borderId="2" xfId="0" applyFont="1" applyFill="1" applyBorder="1"/>
    <xf numFmtId="0" fontId="7" fillId="12" borderId="33" xfId="0" applyFont="1" applyFill="1" applyBorder="1"/>
    <xf numFmtId="0" fontId="7" fillId="12" borderId="12" xfId="0" applyFont="1" applyFill="1" applyBorder="1"/>
    <xf numFmtId="0" fontId="6" fillId="12" borderId="13" xfId="0" applyFont="1" applyFill="1" applyBorder="1"/>
    <xf numFmtId="0" fontId="1" fillId="0" borderId="15" xfId="0" applyFont="1" applyBorder="1"/>
    <xf numFmtId="0" fontId="1" fillId="0" borderId="9" xfId="0" applyFont="1" applyBorder="1"/>
    <xf numFmtId="0" fontId="1" fillId="0" borderId="7" xfId="0" applyFont="1" applyBorder="1"/>
    <xf numFmtId="0" fontId="3" fillId="0" borderId="5" xfId="0" applyFont="1" applyBorder="1"/>
    <xf numFmtId="0" fontId="1" fillId="0" borderId="11" xfId="0" applyFont="1" applyBorder="1"/>
    <xf numFmtId="0" fontId="1" fillId="0" borderId="34" xfId="0" applyFont="1" applyBorder="1"/>
    <xf numFmtId="0" fontId="1" fillId="0" borderId="1" xfId="0" applyFont="1" applyBorder="1"/>
    <xf numFmtId="0" fontId="1" fillId="0" borderId="38" xfId="0" applyFont="1" applyBorder="1"/>
    <xf numFmtId="0" fontId="9" fillId="0" borderId="1" xfId="0" applyFont="1" applyBorder="1"/>
    <xf numFmtId="0" fontId="9" fillId="0" borderId="8" xfId="0" applyFont="1" applyBorder="1"/>
    <xf numFmtId="0" fontId="10" fillId="0" borderId="2" xfId="0" applyFont="1" applyBorder="1"/>
    <xf numFmtId="0" fontId="10" fillId="0" borderId="9" xfId="0" applyFont="1" applyBorder="1"/>
    <xf numFmtId="0" fontId="1" fillId="0" borderId="3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8" xfId="0" applyFont="1" applyBorder="1"/>
    <xf numFmtId="0" fontId="2" fillId="0" borderId="38" xfId="0" applyFont="1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4" fillId="0" borderId="2" xfId="0" applyFont="1" applyBorder="1"/>
    <xf numFmtId="0" fontId="0" fillId="13" borderId="16" xfId="0" applyFill="1" applyBorder="1"/>
    <xf numFmtId="0" fontId="4" fillId="13" borderId="3" xfId="0" applyFont="1" applyFill="1" applyBorder="1"/>
    <xf numFmtId="0" fontId="1" fillId="13" borderId="14" xfId="0" applyFont="1" applyFill="1" applyBorder="1"/>
    <xf numFmtId="0" fontId="1" fillId="13" borderId="16" xfId="0" applyFont="1" applyFill="1" applyBorder="1"/>
    <xf numFmtId="0" fontId="2" fillId="13" borderId="36" xfId="0" applyFont="1" applyFill="1" applyBorder="1"/>
    <xf numFmtId="0" fontId="1" fillId="13" borderId="10" xfId="0" applyFont="1" applyFill="1" applyBorder="1"/>
    <xf numFmtId="0" fontId="9" fillId="13" borderId="36" xfId="0" applyFont="1" applyFill="1" applyBorder="1"/>
    <xf numFmtId="0" fontId="10" fillId="13" borderId="14" xfId="0" applyFont="1" applyFill="1" applyBorder="1"/>
    <xf numFmtId="0" fontId="2" fillId="13" borderId="37" xfId="0" applyFont="1" applyFill="1" applyBorder="1"/>
    <xf numFmtId="0" fontId="1" fillId="13" borderId="37" xfId="0" applyFont="1" applyFill="1" applyBorder="1"/>
    <xf numFmtId="0" fontId="3" fillId="13" borderId="4" xfId="0" applyFont="1" applyFill="1" applyBorder="1"/>
    <xf numFmtId="0" fontId="0" fillId="13" borderId="6" xfId="0" applyFill="1" applyBorder="1"/>
    <xf numFmtId="0" fontId="0" fillId="13" borderId="4" xfId="0" applyFill="1" applyBorder="1"/>
    <xf numFmtId="0" fontId="1" fillId="13" borderId="2" xfId="0" applyFont="1" applyFill="1" applyBorder="1"/>
    <xf numFmtId="0" fontId="1" fillId="13" borderId="6" xfId="0" applyFont="1" applyFill="1" applyBorder="1"/>
    <xf numFmtId="0" fontId="2" fillId="13" borderId="1" xfId="0" applyFont="1" applyFill="1" applyBorder="1"/>
    <xf numFmtId="0" fontId="1" fillId="13" borderId="0" xfId="0" applyFont="1" applyFill="1" applyBorder="1"/>
    <xf numFmtId="0" fontId="9" fillId="13" borderId="1" xfId="0" applyFont="1" applyFill="1" applyBorder="1"/>
    <xf numFmtId="0" fontId="10" fillId="13" borderId="2" xfId="0" applyFont="1" applyFill="1" applyBorder="1"/>
    <xf numFmtId="0" fontId="2" fillId="13" borderId="23" xfId="0" applyFont="1" applyFill="1" applyBorder="1"/>
    <xf numFmtId="0" fontId="1" fillId="13" borderId="23" xfId="0" applyFont="1" applyFill="1" applyBorder="1"/>
    <xf numFmtId="0" fontId="4" fillId="13" borderId="4" xfId="0" applyFont="1" applyFill="1" applyBorder="1"/>
    <xf numFmtId="0" fontId="4" fillId="13" borderId="6" xfId="0" applyFont="1" applyFill="1" applyBorder="1"/>
    <xf numFmtId="0" fontId="5" fillId="13" borderId="4" xfId="0" applyFont="1" applyFill="1" applyBorder="1" applyAlignment="1">
      <alignment vertical="center"/>
    </xf>
    <xf numFmtId="0" fontId="1" fillId="13" borderId="1" xfId="0" applyFont="1" applyFill="1" applyBorder="1"/>
    <xf numFmtId="0" fontId="4" fillId="13" borderId="2" xfId="0" applyFont="1" applyFill="1" applyBorder="1"/>
    <xf numFmtId="0" fontId="0" fillId="13" borderId="23" xfId="0" applyFill="1" applyBorder="1"/>
  </cellXfs>
  <cellStyles count="1">
    <cellStyle name="Normal" xfId="0" builtinId="0"/>
  </cellStyles>
  <dxfs count="1">
    <dxf>
      <font>
        <strike val="0"/>
        <color theme="2"/>
      </font>
    </dxf>
  </dxfs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showZeros="0"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6" sqref="C16"/>
    </sheetView>
  </sheetViews>
  <sheetFormatPr baseColWidth="10" defaultRowHeight="13.2" x14ac:dyDescent="0.25"/>
  <cols>
    <col min="1" max="1" width="5.33203125" customWidth="1"/>
    <col min="2" max="2" width="24.6640625" customWidth="1"/>
    <col min="3" max="3" width="15" customWidth="1"/>
    <col min="4" max="4" width="4.6640625" customWidth="1"/>
    <col min="5" max="5" width="6" customWidth="1"/>
    <col min="6" max="6" width="4.6640625" customWidth="1"/>
    <col min="7" max="8" width="6" customWidth="1"/>
    <col min="9" max="9" width="4.6640625" customWidth="1"/>
    <col min="10" max="10" width="6" customWidth="1"/>
    <col min="11" max="11" width="4.6640625" customWidth="1"/>
    <col min="12" max="13" width="6" customWidth="1"/>
    <col min="14" max="14" width="4.6640625" customWidth="1"/>
    <col min="15" max="15" width="6" customWidth="1"/>
    <col min="16" max="16" width="4.6640625" customWidth="1"/>
    <col min="17" max="18" width="6" customWidth="1"/>
    <col min="19" max="19" width="4.6640625" customWidth="1"/>
    <col min="20" max="20" width="6" bestFit="1" customWidth="1"/>
    <col min="21" max="21" width="4.6640625" customWidth="1"/>
    <col min="22" max="23" width="6" customWidth="1"/>
    <col min="24" max="24" width="6.6640625" customWidth="1"/>
  </cols>
  <sheetData>
    <row r="1" spans="1:25" x14ac:dyDescent="0.25">
      <c r="A1" s="4" t="s">
        <v>3</v>
      </c>
      <c r="B1" s="11" t="s">
        <v>4</v>
      </c>
      <c r="C1" s="4" t="s">
        <v>14</v>
      </c>
      <c r="D1" s="75" t="s">
        <v>0</v>
      </c>
      <c r="E1" s="76"/>
      <c r="F1" s="76"/>
      <c r="G1" s="76"/>
      <c r="H1" s="76"/>
      <c r="I1" s="85" t="s">
        <v>1</v>
      </c>
      <c r="J1" s="77"/>
      <c r="K1" s="77"/>
      <c r="L1" s="77"/>
      <c r="M1" s="86"/>
      <c r="N1" s="78" t="s">
        <v>58</v>
      </c>
      <c r="O1" s="79"/>
      <c r="P1" s="79"/>
      <c r="Q1" s="79"/>
      <c r="R1" s="80"/>
      <c r="S1" s="81"/>
      <c r="T1" s="81"/>
      <c r="U1" s="81"/>
      <c r="V1" s="81"/>
      <c r="W1" s="82"/>
      <c r="X1" s="4" t="s">
        <v>13</v>
      </c>
    </row>
    <row r="2" spans="1:25" ht="24.9" customHeight="1" thickBot="1" x14ac:dyDescent="0.3">
      <c r="A2" s="13"/>
      <c r="B2" s="6"/>
      <c r="C2" s="6"/>
      <c r="D2" s="70" t="s">
        <v>8</v>
      </c>
      <c r="E2" s="71" t="s">
        <v>5</v>
      </c>
      <c r="F2" s="71" t="s">
        <v>6</v>
      </c>
      <c r="G2" s="72" t="s">
        <v>65</v>
      </c>
      <c r="H2" s="72" t="s">
        <v>66</v>
      </c>
      <c r="I2" s="72" t="s">
        <v>8</v>
      </c>
      <c r="J2" s="71" t="s">
        <v>5</v>
      </c>
      <c r="K2" s="72" t="s">
        <v>6</v>
      </c>
      <c r="L2" s="72" t="s">
        <v>65</v>
      </c>
      <c r="M2" s="72" t="s">
        <v>66</v>
      </c>
      <c r="N2" s="72" t="s">
        <v>8</v>
      </c>
      <c r="O2" s="71" t="s">
        <v>5</v>
      </c>
      <c r="P2" s="71" t="s">
        <v>6</v>
      </c>
      <c r="Q2" s="72" t="s">
        <v>65</v>
      </c>
      <c r="R2" s="72" t="s">
        <v>66</v>
      </c>
      <c r="S2" s="72"/>
      <c r="T2" s="72"/>
      <c r="U2" s="72"/>
      <c r="V2" s="72"/>
      <c r="W2" s="72"/>
      <c r="X2" s="8"/>
    </row>
    <row r="3" spans="1:25" ht="2.25" customHeight="1" thickBot="1" x14ac:dyDescent="0.3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5"/>
      <c r="P3" s="18"/>
      <c r="Q3" s="63"/>
      <c r="R3" s="63"/>
      <c r="S3" s="16"/>
      <c r="T3" s="14"/>
      <c r="U3" s="14"/>
      <c r="V3" s="14"/>
      <c r="W3" s="14"/>
      <c r="X3" s="14"/>
    </row>
    <row r="4" spans="1:25" x14ac:dyDescent="0.25">
      <c r="A4" s="90">
        <v>1</v>
      </c>
      <c r="B4" s="91" t="s">
        <v>34</v>
      </c>
      <c r="C4" s="92" t="s">
        <v>28</v>
      </c>
      <c r="D4" s="93">
        <v>1</v>
      </c>
      <c r="E4" s="94">
        <f>IFERROR(LOOKUP(D4,Barème!$A$3:$A$36,Barème!$B$3:$B$36),0)</f>
        <v>1000</v>
      </c>
      <c r="F4" s="95">
        <v>2</v>
      </c>
      <c r="G4" s="96">
        <f>IFERROR(LOOKUP(F4,Barème!$A$3:$A$36,Barème!$C$3:$C$36),0)</f>
        <v>340</v>
      </c>
      <c r="H4" s="97">
        <f>E4+G4</f>
        <v>1340</v>
      </c>
      <c r="I4" s="93"/>
      <c r="J4" s="94">
        <f>(I4=1)*1000+(I4=2)*900+(I4=3)*820+(I4=4)*760+(I4=5)*700+(I4=6)*650+(I4=7)*600+(I4=8)*550+(I4=9)*540+(I4=10)*510+(I4=11)*480+(I4=12)*450+(I4=13)*420+(I4=14)*390+(I4=15)*360+(I4=16)*330+(I4=17)*320+(I4=18)*300+(I4=19)*280+(I4=20)*260+(I4=21)*240+(I4=22)*220+(I4=23)*200+(I4=24)*180+(I4=25)*160+(I4=26)*140+(I4=27)*120+(I4=28)*100+(I4=29)*80+(I4=30)*60+(I4=31)*40+(I4=32)*20+(I4=33)*10</f>
        <v>0</v>
      </c>
      <c r="K4" s="95"/>
      <c r="L4" s="96">
        <f>IFERROR(LOOKUP(K4,Barème!$A$3:$A$36,Barème!$C$3:$C$36),0)</f>
        <v>0</v>
      </c>
      <c r="M4" s="97">
        <f>J4+L4</f>
        <v>0</v>
      </c>
      <c r="N4" s="93"/>
      <c r="O4" s="98">
        <f>IFERROR(LOOKUP(N4,Barème!$A$3:$A$36,Barème!$B$3:$B$36),0)</f>
        <v>0</v>
      </c>
      <c r="P4" s="99"/>
      <c r="Q4" s="96">
        <f>IFERROR(LOOKUP(P4,Barème!$A$3:$A$36,Barème!$C$3:$C$36),0)</f>
        <v>0</v>
      </c>
      <c r="R4" s="97">
        <f>O4+Q4</f>
        <v>0</v>
      </c>
      <c r="S4" s="93"/>
      <c r="T4" s="94">
        <f>IFERROR(LOOKUP(S4,Barème!$A$3:$A$36,Barème!$B$3:$B$36),0)</f>
        <v>0</v>
      </c>
      <c r="U4" s="95"/>
      <c r="V4" s="96">
        <f>IFERROR(LOOKUP(U4,Barème!$A$3:$A$36,Barème!$C$3:$C$36),0)</f>
        <v>0</v>
      </c>
      <c r="W4" s="97">
        <f>T4+V4</f>
        <v>0</v>
      </c>
      <c r="X4" s="100">
        <f>H4+M4+R4+W4</f>
        <v>1340</v>
      </c>
      <c r="Y4" s="3"/>
    </row>
    <row r="5" spans="1:25" x14ac:dyDescent="0.25">
      <c r="A5" s="101">
        <v>2</v>
      </c>
      <c r="B5" s="102" t="s">
        <v>24</v>
      </c>
      <c r="C5" s="103" t="s">
        <v>0</v>
      </c>
      <c r="D5" s="104">
        <v>2</v>
      </c>
      <c r="E5" s="105">
        <f>IFERROR(LOOKUP(D5,Barème!$A$3:$A$36,Barème!$B$3:$B$36),0)</f>
        <v>900</v>
      </c>
      <c r="F5" s="106">
        <v>1</v>
      </c>
      <c r="G5" s="107">
        <f>IFERROR(LOOKUP(F5,Barème!$A$3:$A$36,Barème!$C$3:$C$36),0)</f>
        <v>360</v>
      </c>
      <c r="H5" s="108">
        <f>E5+G5</f>
        <v>1260</v>
      </c>
      <c r="I5" s="104"/>
      <c r="J5" s="105">
        <f>(I5=1)*1000+(I5=2)*900+(I5=3)*820+(I5=4)*760+(I5=5)*700+(I5=6)*650+(I5=7)*600+(I5=8)*550+(I5=9)*540+(I5=10)*510+(I5=11)*480+(I5=12)*450+(I5=13)*420+(I5=14)*390+(I5=15)*360+(I5=16)*330+(I5=17)*320+(I5=18)*300+(I5=19)*280+(I5=20)*260+(I5=21)*240+(I5=22)*220+(I5=23)*200+(I5=24)*180+(I5=25)*160+(I5=26)*140+(I5=27)*120+(I5=28)*100+(I5=29)*80+(I5=30)*60+(I5=31)*40+(I5=32)*20+(I5=33)*10</f>
        <v>0</v>
      </c>
      <c r="K5" s="106"/>
      <c r="L5" s="107">
        <f>IFERROR(LOOKUP(K5,Barème!$A$3:$A$36,Barème!$C$3:$C$36),0)</f>
        <v>0</v>
      </c>
      <c r="M5" s="108">
        <f>J5+L5</f>
        <v>0</v>
      </c>
      <c r="N5" s="104"/>
      <c r="O5" s="109">
        <f>IFERROR(LOOKUP(N5,Barème!$A$3:$A$36,Barème!$B$3:$B$36),0)</f>
        <v>0</v>
      </c>
      <c r="P5" s="110"/>
      <c r="Q5" s="107">
        <f>IFERROR(LOOKUP(P5,Barème!$A$3:$A$36,Barème!$C$3:$C$36),0)</f>
        <v>0</v>
      </c>
      <c r="R5" s="108">
        <f>O5+Q5</f>
        <v>0</v>
      </c>
      <c r="S5" s="104"/>
      <c r="T5" s="105">
        <f>IFERROR(LOOKUP(S5,Barème!$A$3:$A$36,Barème!$B$3:$B$36),0)</f>
        <v>0</v>
      </c>
      <c r="U5" s="106"/>
      <c r="V5" s="107">
        <f>IFERROR(LOOKUP(U5,Barème!$A$3:$A$36,Barème!$C$3:$C$36),0)</f>
        <v>0</v>
      </c>
      <c r="W5" s="108">
        <f>T5+V5</f>
        <v>0</v>
      </c>
      <c r="X5" s="100">
        <f>H5+M5+R5+W5</f>
        <v>1260</v>
      </c>
      <c r="Y5" s="3"/>
    </row>
    <row r="6" spans="1:25" x14ac:dyDescent="0.25">
      <c r="A6" s="101">
        <v>3</v>
      </c>
      <c r="B6" s="111" t="s">
        <v>38</v>
      </c>
      <c r="C6" s="103" t="s">
        <v>16</v>
      </c>
      <c r="D6" s="104">
        <v>3</v>
      </c>
      <c r="E6" s="105">
        <f>IFERROR(LOOKUP(D6,Barème!$A$3:$A$36,Barème!$B$3:$B$36),0)</f>
        <v>820</v>
      </c>
      <c r="F6" s="106">
        <v>6</v>
      </c>
      <c r="G6" s="107">
        <f>IFERROR(LOOKUP(F6,Barème!$A$3:$A$36,Barème!$C$3:$C$36),0)</f>
        <v>280</v>
      </c>
      <c r="H6" s="108">
        <f>E6+G6</f>
        <v>1100</v>
      </c>
      <c r="I6" s="104"/>
      <c r="J6" s="105">
        <f>(I6=1)*1000+(I6=2)*900+(I6=3)*820+(I6=4)*760+(I6=5)*700+(I6=6)*650+(I6=7)*600+(I6=8)*550+(I6=9)*540+(I6=10)*510+(I6=11)*480+(I6=12)*450+(I6=13)*420+(I6=14)*390+(I6=15)*360+(I6=16)*330+(I6=17)*320+(I6=18)*300+(I6=19)*280+(I6=20)*260+(I6=21)*240+(I6=22)*220+(I6=23)*200+(I6=24)*180+(I6=25)*160+(I6=26)*140+(I6=27)*120+(I6=28)*100+(I6=29)*80+(I6=30)*60+(I6=31)*40+(I6=32)*20+(I6=33)*10</f>
        <v>0</v>
      </c>
      <c r="K6" s="106"/>
      <c r="L6" s="107">
        <f>IFERROR(LOOKUP(K6,Barème!$A$3:$A$36,Barème!$C$3:$C$36),0)</f>
        <v>0</v>
      </c>
      <c r="M6" s="108">
        <f>J6+L6</f>
        <v>0</v>
      </c>
      <c r="N6" s="104"/>
      <c r="O6" s="109">
        <f>IFERROR(LOOKUP(N6,Barème!$A$3:$A$36,Barème!$B$3:$B$36),0)</f>
        <v>0</v>
      </c>
      <c r="P6" s="110"/>
      <c r="Q6" s="107">
        <f>IFERROR(LOOKUP(P6,Barème!$A$3:$A$36,Barème!$C$3:$C$36),0)</f>
        <v>0</v>
      </c>
      <c r="R6" s="108">
        <f>O6+Q6</f>
        <v>0</v>
      </c>
      <c r="S6" s="104"/>
      <c r="T6" s="105">
        <f>IFERROR(LOOKUP(S6,Barème!$A$3:$A$36,Barème!$B$3:$B$36),0)</f>
        <v>0</v>
      </c>
      <c r="U6" s="106"/>
      <c r="V6" s="107">
        <f>IFERROR(LOOKUP(U6,Barème!$A$3:$A$36,Barème!$C$3:$C$36),0)</f>
        <v>0</v>
      </c>
      <c r="W6" s="108">
        <f>T6+V6</f>
        <v>0</v>
      </c>
      <c r="X6" s="100">
        <f>H6+M6+R6+W6</f>
        <v>1100</v>
      </c>
      <c r="Y6" s="3"/>
    </row>
    <row r="7" spans="1:25" x14ac:dyDescent="0.25">
      <c r="A7" s="101">
        <v>4</v>
      </c>
      <c r="B7" s="102" t="s">
        <v>7</v>
      </c>
      <c r="C7" s="103" t="s">
        <v>15</v>
      </c>
      <c r="D7" s="104">
        <v>4</v>
      </c>
      <c r="E7" s="105">
        <f>IFERROR(LOOKUP(D7,Barème!$A$3:$A$36,Barème!$B$3:$B$36),0)</f>
        <v>760</v>
      </c>
      <c r="F7" s="106">
        <v>5</v>
      </c>
      <c r="G7" s="107">
        <f>IFERROR(LOOKUP(F7,Barème!$A$3:$A$36,Barème!$C$3:$C$36),0)</f>
        <v>290</v>
      </c>
      <c r="H7" s="108">
        <f>E7+G7</f>
        <v>1050</v>
      </c>
      <c r="I7" s="104"/>
      <c r="J7" s="105">
        <f>(I7=1)*1000+(I7=2)*900+(I7=3)*820+(I7=4)*760+(I7=5)*700+(I7=6)*650+(I7=7)*600+(I7=8)*550+(I7=9)*540+(I7=10)*510+(I7=11)*480+(I7=12)*450+(I7=13)*420+(I7=14)*390+(I7=15)*360+(I7=16)*330+(I7=17)*320+(I7=18)*300+(I7=19)*280+(I7=20)*260+(I7=21)*240+(I7=22)*220+(I7=23)*200+(I7=24)*180+(I7=25)*160+(I7=26)*140+(I7=27)*120+(I7=28)*100+(I7=29)*80+(I7=30)*60+(I7=31)*40+(I7=32)*20+(I7=33)*10</f>
        <v>0</v>
      </c>
      <c r="K7" s="106"/>
      <c r="L7" s="107">
        <f>IFERROR(LOOKUP(K7,Barème!$A$3:$A$36,Barème!$C$3:$C$36),0)</f>
        <v>0</v>
      </c>
      <c r="M7" s="108">
        <f>J7+L7</f>
        <v>0</v>
      </c>
      <c r="N7" s="104"/>
      <c r="O7" s="109">
        <f>IFERROR(LOOKUP(N7,Barème!$A$3:$A$36,Barème!$B$3:$B$36),0)</f>
        <v>0</v>
      </c>
      <c r="P7" s="110"/>
      <c r="Q7" s="107">
        <f>IFERROR(LOOKUP(P7,Barème!$A$3:$A$36,Barème!$C$3:$C$36),0)</f>
        <v>0</v>
      </c>
      <c r="R7" s="108">
        <f>O7+Q7</f>
        <v>0</v>
      </c>
      <c r="S7" s="104"/>
      <c r="T7" s="105">
        <f>IFERROR(LOOKUP(S7,Barème!$A$3:$A$36,Barème!$B$3:$B$36),0)</f>
        <v>0</v>
      </c>
      <c r="U7" s="106"/>
      <c r="V7" s="107">
        <f>IFERROR(LOOKUP(U7,Barème!$A$3:$A$36,Barème!$C$3:$C$36),0)</f>
        <v>0</v>
      </c>
      <c r="W7" s="108">
        <f>T7+V7</f>
        <v>0</v>
      </c>
      <c r="X7" s="100">
        <f>H7+M7+R7+W7</f>
        <v>1050</v>
      </c>
      <c r="Y7" s="3"/>
    </row>
    <row r="8" spans="1:25" x14ac:dyDescent="0.25">
      <c r="A8" s="112">
        <v>5</v>
      </c>
      <c r="B8" s="111" t="s">
        <v>35</v>
      </c>
      <c r="C8" s="103" t="s">
        <v>2</v>
      </c>
      <c r="D8" s="104">
        <v>5</v>
      </c>
      <c r="E8" s="105">
        <f>IFERROR(LOOKUP(D8,Barème!$A$3:$A$36,Barème!$B$3:$B$36),0)</f>
        <v>700</v>
      </c>
      <c r="F8" s="106">
        <v>3</v>
      </c>
      <c r="G8" s="107">
        <f>IFERROR(LOOKUP(F8,Barème!$A$3:$A$36,Barème!$C$3:$C$36),0)</f>
        <v>320</v>
      </c>
      <c r="H8" s="108">
        <f>E8+G8</f>
        <v>1020</v>
      </c>
      <c r="I8" s="104"/>
      <c r="J8" s="105">
        <f>(I8=1)*1000+(I8=2)*900+(I8=3)*820+(I8=4)*760+(I8=5)*700+(I8=6)*650+(I8=7)*600+(I8=8)*550+(I8=9)*540+(I8=10)*510+(I8=11)*480+(I8=12)*450+(I8=13)*420+(I8=14)*390+(I8=15)*360+(I8=16)*330+(I8=17)*320+(I8=18)*300+(I8=19)*280+(I8=20)*260+(I8=21)*240+(I8=22)*220+(I8=23)*200+(I8=24)*180+(I8=25)*160+(I8=26)*140+(I8=27)*120+(I8=28)*100+(I8=29)*80+(I8=30)*60+(I8=31)*40+(I8=32)*20+(I8=33)*10</f>
        <v>0</v>
      </c>
      <c r="K8" s="106"/>
      <c r="L8" s="107">
        <f>IFERROR(LOOKUP(K8,Barème!$A$3:$A$36,Barème!$C$3:$C$36),0)</f>
        <v>0</v>
      </c>
      <c r="M8" s="108">
        <f>J8+L8</f>
        <v>0</v>
      </c>
      <c r="N8" s="104"/>
      <c r="O8" s="109">
        <f>IFERROR(LOOKUP(N8,Barème!$A$3:$A$36,Barème!$B$3:$B$36),0)</f>
        <v>0</v>
      </c>
      <c r="P8" s="110"/>
      <c r="Q8" s="107">
        <f>IFERROR(LOOKUP(P8,Barème!$A$3:$A$36,Barème!$C$3:$C$36),0)</f>
        <v>0</v>
      </c>
      <c r="R8" s="108">
        <f>O8+Q8</f>
        <v>0</v>
      </c>
      <c r="S8" s="104"/>
      <c r="T8" s="105">
        <f>IFERROR(LOOKUP(S8,Barème!$A$3:$A$36,Barème!$B$3:$B$36),0)</f>
        <v>0</v>
      </c>
      <c r="U8" s="106"/>
      <c r="V8" s="107">
        <f>IFERROR(LOOKUP(U8,Barème!$A$3:$A$36,Barème!$C$3:$C$36),0)</f>
        <v>0</v>
      </c>
      <c r="W8" s="108">
        <f>T8+V8</f>
        <v>0</v>
      </c>
      <c r="X8" s="100">
        <f>H8+M8+R8+W8</f>
        <v>1020</v>
      </c>
      <c r="Y8" s="3"/>
    </row>
    <row r="9" spans="1:25" x14ac:dyDescent="0.25">
      <c r="A9" s="101">
        <v>6</v>
      </c>
      <c r="B9" s="111" t="s">
        <v>51</v>
      </c>
      <c r="C9" s="103" t="s">
        <v>15</v>
      </c>
      <c r="D9" s="104">
        <v>6</v>
      </c>
      <c r="E9" s="105">
        <f>IFERROR(LOOKUP(D9,Barème!$A$3:$A$36,Barème!$B$3:$B$36),0)</f>
        <v>650</v>
      </c>
      <c r="F9" s="106">
        <v>8</v>
      </c>
      <c r="G9" s="107">
        <f>IFERROR(LOOKUP(F9,Barème!$A$3:$A$36,Barème!$C$3:$C$36),0)</f>
        <v>260</v>
      </c>
      <c r="H9" s="108">
        <f>E9+G9</f>
        <v>910</v>
      </c>
      <c r="I9" s="104"/>
      <c r="J9" s="105">
        <f>(I9=1)*1000+(I9=2)*900+(I9=3)*820+(I9=4)*760+(I9=5)*700+(I9=6)*650+(I9=7)*600+(I9=8)*550+(I9=9)*540+(I9=10)*510+(I9=11)*480+(I9=12)*450+(I9=13)*420+(I9=14)*390+(I9=15)*360+(I9=16)*330+(I9=17)*320+(I9=18)*300+(I9=19)*280+(I9=20)*260+(I9=21)*240+(I9=22)*220+(I9=23)*200+(I9=24)*180+(I9=25)*160+(I9=26)*140+(I9=27)*120+(I9=28)*100+(I9=29)*80+(I9=30)*60+(I9=31)*40+(I9=32)*20+(I9=33)*10</f>
        <v>0</v>
      </c>
      <c r="K9" s="106"/>
      <c r="L9" s="107">
        <f>IFERROR(LOOKUP(K9,Barème!$A$3:$A$36,Barème!$C$3:$C$36),0)</f>
        <v>0</v>
      </c>
      <c r="M9" s="108">
        <f>J9+L9</f>
        <v>0</v>
      </c>
      <c r="N9" s="104"/>
      <c r="O9" s="109">
        <f>IFERROR(LOOKUP(N9,Barème!$A$3:$A$36,Barème!$B$3:$B$36),0)</f>
        <v>0</v>
      </c>
      <c r="P9" s="110"/>
      <c r="Q9" s="107">
        <f>IFERROR(LOOKUP(P9,Barème!$A$3:$A$36,Barème!$C$3:$C$36),0)</f>
        <v>0</v>
      </c>
      <c r="R9" s="108">
        <f>O9+Q9</f>
        <v>0</v>
      </c>
      <c r="S9" s="104"/>
      <c r="T9" s="105">
        <f>IFERROR(LOOKUP(S9,Barème!$A$3:$A$36,Barème!$B$3:$B$36),0)</f>
        <v>0</v>
      </c>
      <c r="U9" s="106"/>
      <c r="V9" s="107">
        <f>IFERROR(LOOKUP(U9,Barème!$A$3:$A$36,Barème!$C$3:$C$36),0)</f>
        <v>0</v>
      </c>
      <c r="W9" s="108">
        <f>T9+V9</f>
        <v>0</v>
      </c>
      <c r="X9" s="100">
        <f>H9+M9+R9+W9</f>
        <v>910</v>
      </c>
      <c r="Y9" s="3"/>
    </row>
    <row r="10" spans="1:25" x14ac:dyDescent="0.25">
      <c r="A10" s="101">
        <v>7</v>
      </c>
      <c r="B10" s="111" t="s">
        <v>57</v>
      </c>
      <c r="C10" s="103" t="s">
        <v>15</v>
      </c>
      <c r="D10" s="104">
        <v>7</v>
      </c>
      <c r="E10" s="105">
        <f>IFERROR(LOOKUP(D10,Barème!$A$3:$A$36,Barème!$B$3:$B$36),0)</f>
        <v>600</v>
      </c>
      <c r="F10" s="106">
        <v>7</v>
      </c>
      <c r="G10" s="107">
        <f>IFERROR(LOOKUP(F10,Barème!$A$3:$A$36,Barème!$C$3:$C$36),0)</f>
        <v>270</v>
      </c>
      <c r="H10" s="108">
        <f>E10+G10</f>
        <v>870</v>
      </c>
      <c r="I10" s="104"/>
      <c r="J10" s="105">
        <f>(I10=1)*1000+(I10=2)*900+(I10=3)*820+(I10=4)*760+(I10=5)*700+(I10=6)*650+(I10=7)*600+(I10=8)*550+(I10=9)*540+(I10=10)*510+(I10=11)*480+(I10=12)*450+(I10=13)*420+(I10=14)*390+(I10=15)*360+(I10=16)*330+(I10=17)*320+(I10=18)*300+(I10=19)*280+(I10=20)*260+(I10=21)*240+(I10=22)*220+(I10=23)*200+(I10=24)*180+(I10=25)*160+(I10=26)*140+(I10=27)*120+(I10=28)*100+(I10=29)*80+(I10=30)*60+(I10=31)*40+(I10=32)*20+(I10=33)*10</f>
        <v>0</v>
      </c>
      <c r="K10" s="106"/>
      <c r="L10" s="107">
        <f>IFERROR(LOOKUP(K10,Barème!$A$3:$A$36,Barème!$C$3:$C$36),0)</f>
        <v>0</v>
      </c>
      <c r="M10" s="108">
        <f>J10+L10</f>
        <v>0</v>
      </c>
      <c r="N10" s="104"/>
      <c r="O10" s="109">
        <f>IFERROR(LOOKUP(N10,Barème!$A$3:$A$36,Barème!$B$3:$B$36),0)</f>
        <v>0</v>
      </c>
      <c r="P10" s="110"/>
      <c r="Q10" s="107">
        <f>IFERROR(LOOKUP(P10,Barème!$A$3:$A$36,Barème!$C$3:$C$36),0)</f>
        <v>0</v>
      </c>
      <c r="R10" s="108">
        <f>O10+Q10</f>
        <v>0</v>
      </c>
      <c r="S10" s="104"/>
      <c r="T10" s="105">
        <f>IFERROR(LOOKUP(S10,Barème!$A$3:$A$36,Barème!$B$3:$B$36),0)</f>
        <v>0</v>
      </c>
      <c r="U10" s="106"/>
      <c r="V10" s="107">
        <f>IFERROR(LOOKUP(U10,Barème!$A$3:$A$36,Barème!$C$3:$C$36),0)</f>
        <v>0</v>
      </c>
      <c r="W10" s="108">
        <f>T10+V10</f>
        <v>0</v>
      </c>
      <c r="X10" s="100">
        <f>H10+M10+R10+W10</f>
        <v>870</v>
      </c>
      <c r="Y10" s="3"/>
    </row>
    <row r="11" spans="1:25" x14ac:dyDescent="0.25">
      <c r="A11" s="101">
        <v>8</v>
      </c>
      <c r="B11" s="111" t="s">
        <v>52</v>
      </c>
      <c r="C11" s="103" t="s">
        <v>2</v>
      </c>
      <c r="D11" s="104">
        <v>8</v>
      </c>
      <c r="E11" s="105">
        <f>IFERROR(LOOKUP(D11,Barème!$A$3:$A$36,Barème!$B$3:$B$36),0)</f>
        <v>550</v>
      </c>
      <c r="F11" s="106">
        <v>4</v>
      </c>
      <c r="G11" s="107">
        <f>IFERROR(LOOKUP(F11,Barème!$A$3:$A$36,Barème!$C$3:$C$36),0)</f>
        <v>300</v>
      </c>
      <c r="H11" s="108">
        <f>E11+G11</f>
        <v>850</v>
      </c>
      <c r="I11" s="104"/>
      <c r="J11" s="105">
        <f>(I11=1)*1000+(I11=2)*900+(I11=3)*820+(I11=4)*760+(I11=5)*700+(I11=6)*650+(I11=7)*600+(I11=8)*550+(I11=9)*540+(I11=10)*510+(I11=11)*480+(I11=12)*450+(I11=13)*420+(I11=14)*390+(I11=15)*360+(I11=16)*330+(I11=17)*320+(I11=18)*300+(I11=19)*280+(I11=20)*260+(I11=21)*240+(I11=22)*220+(I11=23)*200+(I11=24)*180+(I11=25)*160+(I11=26)*140+(I11=27)*120+(I11=28)*100+(I11=29)*80+(I11=30)*60+(I11=31)*40+(I11=32)*20+(I11=33)*10</f>
        <v>0</v>
      </c>
      <c r="K11" s="106"/>
      <c r="L11" s="107">
        <f>IFERROR(LOOKUP(K11,Barème!$A$3:$A$36,Barème!$C$3:$C$36),0)</f>
        <v>0</v>
      </c>
      <c r="M11" s="108">
        <f>J11+L11</f>
        <v>0</v>
      </c>
      <c r="N11" s="104"/>
      <c r="O11" s="109">
        <f>IFERROR(LOOKUP(N11,Barème!$A$3:$A$36,Barème!$B$3:$B$36),0)</f>
        <v>0</v>
      </c>
      <c r="P11" s="110"/>
      <c r="Q11" s="107">
        <f>IFERROR(LOOKUP(P11,Barème!$A$3:$A$36,Barème!$C$3:$C$36),0)</f>
        <v>0</v>
      </c>
      <c r="R11" s="108">
        <f>O11+Q11</f>
        <v>0</v>
      </c>
      <c r="S11" s="104"/>
      <c r="T11" s="105">
        <f>IFERROR(LOOKUP(S11,Barème!$A$3:$A$36,Barème!$B$3:$B$36),0)</f>
        <v>0</v>
      </c>
      <c r="U11" s="106"/>
      <c r="V11" s="107">
        <f>IFERROR(LOOKUP(U11,Barème!$A$3:$A$36,Barème!$C$3:$C$36),0)</f>
        <v>0</v>
      </c>
      <c r="W11" s="108">
        <f>T11+V11</f>
        <v>0</v>
      </c>
      <c r="X11" s="100">
        <f>H11+M11+R11+W11</f>
        <v>850</v>
      </c>
      <c r="Y11" s="3"/>
    </row>
    <row r="12" spans="1:25" x14ac:dyDescent="0.25">
      <c r="A12" s="112">
        <v>9</v>
      </c>
      <c r="B12" s="102" t="s">
        <v>10</v>
      </c>
      <c r="C12" s="103" t="s">
        <v>26</v>
      </c>
      <c r="D12" s="104">
        <v>9</v>
      </c>
      <c r="E12" s="105">
        <f>IFERROR(LOOKUP(D12,Barème!$A$3:$A$36,Barème!$B$3:$B$36),0)</f>
        <v>540</v>
      </c>
      <c r="F12" s="106">
        <v>10</v>
      </c>
      <c r="G12" s="107">
        <f>IFERROR(LOOKUP(F12,Barème!$A$3:$A$36,Barème!$C$3:$C$36),0)</f>
        <v>240</v>
      </c>
      <c r="H12" s="108">
        <f>E12+G12</f>
        <v>780</v>
      </c>
      <c r="I12" s="104"/>
      <c r="J12" s="105">
        <f>(I12=1)*1000+(I12=2)*900+(I12=3)*820+(I12=4)*760+(I12=5)*700+(I12=6)*650+(I12=7)*600+(I12=8)*550+(I12=9)*540+(I12=10)*510+(I12=11)*480+(I12=12)*450+(I12=13)*420+(I12=14)*390+(I12=15)*360+(I12=16)*330+(I12=17)*320+(I12=18)*300+(I12=19)*280+(I12=20)*260+(I12=21)*240+(I12=22)*220+(I12=23)*200+(I12=24)*180+(I12=25)*160+(I12=26)*140+(I12=27)*120+(I12=28)*100+(I12=29)*80+(I12=30)*60+(I12=31)*40+(I12=32)*20+(I12=33)*10</f>
        <v>0</v>
      </c>
      <c r="K12" s="106"/>
      <c r="L12" s="107">
        <f>IFERROR(LOOKUP(K12,Barème!$A$3:$A$36,Barème!$C$3:$C$36),0)</f>
        <v>0</v>
      </c>
      <c r="M12" s="108">
        <f>J12+L12</f>
        <v>0</v>
      </c>
      <c r="N12" s="104"/>
      <c r="O12" s="109">
        <f>IFERROR(LOOKUP(N12,Barème!$A$3:$A$36,Barème!$B$3:$B$36),0)</f>
        <v>0</v>
      </c>
      <c r="P12" s="110"/>
      <c r="Q12" s="107">
        <f>IFERROR(LOOKUP(P12,Barème!$A$3:$A$36,Barème!$C$3:$C$36),0)</f>
        <v>0</v>
      </c>
      <c r="R12" s="108">
        <f>O12+Q12</f>
        <v>0</v>
      </c>
      <c r="S12" s="104"/>
      <c r="T12" s="105">
        <f>IFERROR(LOOKUP(S12,Barème!$A$3:$A$36,Barème!$B$3:$B$36),0)</f>
        <v>0</v>
      </c>
      <c r="U12" s="106"/>
      <c r="V12" s="107">
        <f>IFERROR(LOOKUP(U12,Barème!$A$3:$A$36,Barème!$C$3:$C$36),0)</f>
        <v>0</v>
      </c>
      <c r="W12" s="108">
        <f>T12+V12</f>
        <v>0</v>
      </c>
      <c r="X12" s="100">
        <f>H12+M12+R12+W12</f>
        <v>780</v>
      </c>
      <c r="Y12" s="3"/>
    </row>
    <row r="13" spans="1:25" x14ac:dyDescent="0.25">
      <c r="A13" s="101">
        <v>10</v>
      </c>
      <c r="B13" s="102" t="s">
        <v>42</v>
      </c>
      <c r="C13" s="103" t="s">
        <v>2</v>
      </c>
      <c r="D13" s="104">
        <v>10</v>
      </c>
      <c r="E13" s="105">
        <f>IFERROR(LOOKUP(D13,Barème!$A$3:$A$36,Barème!$B$3:$B$36),0)</f>
        <v>510</v>
      </c>
      <c r="F13" s="106">
        <v>9</v>
      </c>
      <c r="G13" s="107">
        <f>IFERROR(LOOKUP(F13,Barème!$A$3:$A$36,Barème!$C$3:$C$36),0)</f>
        <v>250</v>
      </c>
      <c r="H13" s="108">
        <f>E13+G13</f>
        <v>760</v>
      </c>
      <c r="I13" s="104"/>
      <c r="J13" s="105">
        <f>(I13=1)*1000+(I13=2)*900+(I13=3)*820+(I13=4)*760+(I13=5)*700+(I13=6)*650+(I13=7)*600+(I13=8)*550+(I13=9)*540+(I13=10)*510+(I13=11)*480+(I13=12)*450+(I13=13)*420+(I13=14)*390+(I13=15)*360+(I13=16)*330+(I13=17)*320+(I13=18)*300+(I13=19)*280+(I13=20)*260+(I13=21)*240+(I13=22)*220+(I13=23)*200+(I13=24)*180+(I13=25)*160+(I13=26)*140+(I13=27)*120+(I13=28)*100+(I13=29)*80+(I13=30)*60+(I13=31)*40+(I13=32)*20+(I13=33)*10</f>
        <v>0</v>
      </c>
      <c r="K13" s="106"/>
      <c r="L13" s="107">
        <f>IFERROR(LOOKUP(K13,Barème!$A$3:$A$36,Barème!$C$3:$C$36),0)</f>
        <v>0</v>
      </c>
      <c r="M13" s="108">
        <f>J13+L13</f>
        <v>0</v>
      </c>
      <c r="N13" s="104"/>
      <c r="O13" s="109">
        <f>IFERROR(LOOKUP(N13,Barème!$A$3:$A$36,Barème!$B$3:$B$36),0)</f>
        <v>0</v>
      </c>
      <c r="P13" s="110"/>
      <c r="Q13" s="107">
        <f>IFERROR(LOOKUP(P13,Barème!$A$3:$A$36,Barème!$C$3:$C$36),0)</f>
        <v>0</v>
      </c>
      <c r="R13" s="108">
        <f>O13+Q13</f>
        <v>0</v>
      </c>
      <c r="S13" s="104"/>
      <c r="T13" s="105">
        <f>IFERROR(LOOKUP(S13,Barème!$A$3:$A$36,Barème!$B$3:$B$36),0)</f>
        <v>0</v>
      </c>
      <c r="U13" s="106"/>
      <c r="V13" s="107">
        <f>IFERROR(LOOKUP(U13,Barème!$A$3:$A$36,Barème!$C$3:$C$36),0)</f>
        <v>0</v>
      </c>
      <c r="W13" s="108">
        <f>T13+V13</f>
        <v>0</v>
      </c>
      <c r="X13" s="100">
        <f>H13+M13+R13+W13</f>
        <v>760</v>
      </c>
      <c r="Y13" s="3"/>
    </row>
    <row r="14" spans="1:25" x14ac:dyDescent="0.25">
      <c r="A14" s="101">
        <v>11</v>
      </c>
      <c r="B14" s="113" t="s">
        <v>46</v>
      </c>
      <c r="C14" s="103" t="s">
        <v>19</v>
      </c>
      <c r="D14" s="104">
        <v>11</v>
      </c>
      <c r="E14" s="105">
        <f>(D14=1)*1000+(D14=2)*900+(D14=3)*820+(D14=4)*760+(D14=5)*700+(D14=6)*650+(D14=7)*600+(D14=8)*550+(D14=9)*540+(D14=10)*510+(D14=11)*480+(D14=12)*450+(D14=13)*420+(D14=14)*390+(D14=15)*360+(D14=16)*330+(D14=17)*320+(D14=18)*300+(D14=19)*280+(D14=20)*260+(D14=21)*240+(D14=22)*220+(D14=23)*200+(D14=24)*180+(D14=25)*160+(D14=26)*140+(D14=27)*120+(D14=28)*100+(D14=29)*80+(D14=30)*60+(D14=31)*40+(D14=32)*20+(D14=33)*10</f>
        <v>480</v>
      </c>
      <c r="F14" s="106">
        <v>11</v>
      </c>
      <c r="G14" s="107">
        <f>IFERROR(LOOKUP(F14,Barème!$A$3:$A$36,Barème!$C$3:$C$36),0)</f>
        <v>230</v>
      </c>
      <c r="H14" s="108">
        <f>E14+G14</f>
        <v>710</v>
      </c>
      <c r="I14" s="104"/>
      <c r="J14" s="105">
        <f>(I14=1)*1000+(I14=2)*900+(I14=3)*820+(I14=4)*760+(I14=5)*700+(I14=6)*650+(I14=7)*600+(I14=8)*550+(I14=9)*540+(I14=10)*510+(I14=11)*480+(I14=12)*450+(I14=13)*420+(I14=14)*390+(I14=15)*360+(I14=16)*330+(I14=17)*320+(I14=18)*300+(I14=19)*280+(I14=20)*260+(I14=21)*240+(I14=22)*220+(I14=23)*200+(I14=24)*180+(I14=25)*160+(I14=26)*140+(I14=27)*120+(I14=28)*100+(I14=29)*80+(I14=30)*60+(I14=31)*40+(I14=32)*20+(I14=33)*10</f>
        <v>0</v>
      </c>
      <c r="K14" s="106"/>
      <c r="L14" s="114"/>
      <c r="M14" s="108"/>
      <c r="N14" s="104"/>
      <c r="O14" s="109"/>
      <c r="P14" s="110"/>
      <c r="Q14" s="114"/>
      <c r="R14" s="115"/>
      <c r="S14" s="104"/>
      <c r="T14" s="105">
        <f>(S14=1)*1000+(S14=2)*900+(S14=3)*820+(S14=4)*760+(S14=5)*700+(S14=6)*650+(S14=7)*600+(S14=8)*550+(S14=9)*540+(S14=10)*510+(S14=11)*480+(S14=12)*450+(S14=13)*420+(S14=14)*390+(S14=15)*360+(S14=16)*330+(S14=17)*320+(S14=18)*300+(S14=19)*280+(S14=20)*260+(S14=21)*240+(S14=22)*220+(S14=23)*200+(S14=24)*180+(S14=25)*160+(S14=26)*140+(S14=27)*120+(S14=28)*100+(S14=29)*80+(S14=30)*60+(S14=31)*40+(S14=32)*20+(S14=33)*10</f>
        <v>0</v>
      </c>
      <c r="U14" s="106"/>
      <c r="V14" s="114"/>
      <c r="W14" s="103"/>
      <c r="X14" s="100">
        <f>H14+M14+R14+W14</f>
        <v>710</v>
      </c>
      <c r="Y14" s="3"/>
    </row>
    <row r="15" spans="1:25" x14ac:dyDescent="0.25">
      <c r="A15" s="112">
        <v>12</v>
      </c>
      <c r="B15" s="102" t="s">
        <v>9</v>
      </c>
      <c r="C15" s="103" t="s">
        <v>17</v>
      </c>
      <c r="D15" s="104">
        <v>12</v>
      </c>
      <c r="E15" s="105">
        <f>IFERROR(LOOKUP(D15,Barème!$A$3:$A$36,Barème!$B$3:$B$36),0)</f>
        <v>450</v>
      </c>
      <c r="F15" s="106">
        <v>12</v>
      </c>
      <c r="G15" s="107">
        <f>IFERROR(LOOKUP(F15,Barème!$A$3:$A$36,Barème!$C$3:$C$36),0)</f>
        <v>220</v>
      </c>
      <c r="H15" s="108">
        <f>E15+G15</f>
        <v>670</v>
      </c>
      <c r="I15" s="104"/>
      <c r="J15" s="105">
        <f>(I15=1)*1000+(I15=2)*900+(I15=3)*820+(I15=4)*760+(I15=5)*700+(I15=6)*650+(I15=7)*600+(I15=8)*550+(I15=9)*540+(I15=10)*510+(I15=11)*480+(I15=12)*450+(I15=13)*420+(I15=14)*390+(I15=15)*360+(I15=16)*330+(I15=17)*320+(I15=18)*300+(I15=19)*280+(I15=20)*260+(I15=21)*240+(I15=22)*220+(I15=23)*200+(I15=24)*180+(I15=25)*160+(I15=26)*140+(I15=27)*120+(I15=28)*100+(I15=29)*80+(I15=30)*60+(I15=31)*40+(I15=32)*20+(I15=33)*10</f>
        <v>0</v>
      </c>
      <c r="K15" s="106"/>
      <c r="L15" s="107">
        <f>IFERROR(LOOKUP(K15,Barème!$A$3:$A$36,Barème!$C$3:$C$36),0)</f>
        <v>0</v>
      </c>
      <c r="M15" s="108">
        <f>J15+L15</f>
        <v>0</v>
      </c>
      <c r="N15" s="104"/>
      <c r="O15" s="109">
        <f>IFERROR(LOOKUP(N15,Barème!$A$3:$A$36,Barème!$B$3:$B$36),0)</f>
        <v>0</v>
      </c>
      <c r="P15" s="110"/>
      <c r="Q15" s="107">
        <f>IFERROR(LOOKUP(P15,Barème!$A$3:$A$36,Barème!$C$3:$C$36),0)</f>
        <v>0</v>
      </c>
      <c r="R15" s="108">
        <f>O15+Q15</f>
        <v>0</v>
      </c>
      <c r="S15" s="104"/>
      <c r="T15" s="105">
        <f>IFERROR(LOOKUP(S15,Barème!$A$3:$A$36,Barème!$B$3:$B$36),0)</f>
        <v>0</v>
      </c>
      <c r="U15" s="106"/>
      <c r="V15" s="107">
        <f>IFERROR(LOOKUP(U15,Barème!$A$3:$A$36,Barème!$C$3:$C$36),0)</f>
        <v>0</v>
      </c>
      <c r="W15" s="108">
        <f>T15+V15</f>
        <v>0</v>
      </c>
      <c r="X15" s="100">
        <f>H15+M15+R15+W15</f>
        <v>670</v>
      </c>
      <c r="Y15" s="3"/>
    </row>
    <row r="16" spans="1:25" x14ac:dyDescent="0.25">
      <c r="A16" s="101">
        <v>13</v>
      </c>
      <c r="B16" s="111" t="s">
        <v>55</v>
      </c>
      <c r="C16" s="103" t="s">
        <v>21</v>
      </c>
      <c r="D16" s="104">
        <v>13</v>
      </c>
      <c r="E16" s="105">
        <f>IFERROR(LOOKUP(D16,Barème!$A$3:$A$36,Barème!$B$3:$B$36),0)</f>
        <v>420</v>
      </c>
      <c r="F16" s="106">
        <v>14</v>
      </c>
      <c r="G16" s="107">
        <f>IFERROR(LOOKUP(F16,Barème!$A$3:$A$36,Barème!$C$3:$C$36),0)</f>
        <v>200</v>
      </c>
      <c r="H16" s="108">
        <f>E16+G16</f>
        <v>620</v>
      </c>
      <c r="I16" s="104"/>
      <c r="J16" s="105">
        <f>(I16=1)*1000+(I16=2)*900+(I16=3)*820+(I16=4)*760+(I16=5)*700+(I16=6)*650+(I16=7)*600+(I16=8)*550+(I16=9)*540+(I16=10)*510+(I16=11)*480+(I16=12)*450+(I16=13)*420+(I16=14)*390+(I16=15)*360+(I16=16)*330+(I16=17)*320+(I16=18)*300+(I16=19)*280+(I16=20)*260+(I16=21)*240+(I16=22)*220+(I16=23)*200+(I16=24)*180+(I16=25)*160+(I16=26)*140+(I16=27)*120+(I16=28)*100+(I16=29)*80+(I16=30)*60+(I16=31)*40+(I16=32)*20+(I16=33)*10</f>
        <v>0</v>
      </c>
      <c r="K16" s="106"/>
      <c r="L16" s="107">
        <f>IFERROR(LOOKUP(K16,Barème!$A$3:$A$36,Barème!$C$3:$C$36),0)</f>
        <v>0</v>
      </c>
      <c r="M16" s="108">
        <f>J16+L16</f>
        <v>0</v>
      </c>
      <c r="N16" s="101"/>
      <c r="O16" s="109">
        <f>IFERROR(LOOKUP(N16,Barème!$A$3:$A$36,Barème!$B$3:$B$36),0)</f>
        <v>0</v>
      </c>
      <c r="P16" s="116"/>
      <c r="Q16" s="107">
        <f>IFERROR(LOOKUP(P16,Barème!$A$3:$A$36,Barème!$C$3:$C$36),0)</f>
        <v>0</v>
      </c>
      <c r="R16" s="108">
        <f>O16+Q16</f>
        <v>0</v>
      </c>
      <c r="S16" s="104"/>
      <c r="T16" s="105">
        <f>IFERROR(LOOKUP(S16,Barème!$A$3:$A$36,Barème!$B$3:$B$36),0)</f>
        <v>0</v>
      </c>
      <c r="U16" s="106"/>
      <c r="V16" s="107">
        <f>IFERROR(LOOKUP(U16,Barème!$A$3:$A$36,Barème!$C$3:$C$36),0)</f>
        <v>0</v>
      </c>
      <c r="W16" s="108">
        <f>T16+V16</f>
        <v>0</v>
      </c>
      <c r="X16" s="100">
        <f>H16+M16+R16+W16</f>
        <v>620</v>
      </c>
      <c r="Y16" s="3"/>
    </row>
    <row r="17" spans="1:25" x14ac:dyDescent="0.25">
      <c r="A17" s="112">
        <v>14</v>
      </c>
      <c r="B17" s="111" t="s">
        <v>56</v>
      </c>
      <c r="C17" s="103" t="s">
        <v>16</v>
      </c>
      <c r="D17" s="104">
        <v>14</v>
      </c>
      <c r="E17" s="105">
        <f>IFERROR(LOOKUP(D17,Barème!$A$3:$A$36,Barème!$B$3:$B$36),0)</f>
        <v>390</v>
      </c>
      <c r="F17" s="106">
        <v>13</v>
      </c>
      <c r="G17" s="107">
        <f>IFERROR(LOOKUP(F17,Barème!$A$3:$A$36,Barème!$C$3:$C$36),0)</f>
        <v>210</v>
      </c>
      <c r="H17" s="108">
        <f>E17+G17</f>
        <v>600</v>
      </c>
      <c r="I17" s="104"/>
      <c r="J17" s="105">
        <f>(I17=1)*1000+(I17=2)*900+(I17=3)*820+(I17=4)*760+(I17=5)*700+(I17=6)*650+(I17=7)*600+(I17=8)*550+(I17=9)*540+(I17=10)*510+(I17=11)*480+(I17=12)*450+(I17=13)*420+(I17=14)*390+(I17=15)*360+(I17=16)*330+(I17=17)*320+(I17=18)*300+(I17=19)*280+(I17=20)*260+(I17=21)*240+(I17=22)*220+(I17=23)*200+(I17=24)*180+(I17=25)*160+(I17=26)*140+(I17=27)*120+(I17=28)*100+(I17=29)*80+(I17=30)*60+(I17=31)*40+(I17=32)*20+(I17=33)*10</f>
        <v>0</v>
      </c>
      <c r="K17" s="106"/>
      <c r="L17" s="107">
        <f>IFERROR(LOOKUP(K17,Barème!$A$3:$A$36,Barème!$C$3:$C$36),0)</f>
        <v>0</v>
      </c>
      <c r="M17" s="108">
        <f>J17+L17</f>
        <v>0</v>
      </c>
      <c r="N17" s="104"/>
      <c r="O17" s="109">
        <f>IFERROR(LOOKUP(N17,Barème!$A$3:$A$36,Barème!$B$3:$B$36),0)</f>
        <v>0</v>
      </c>
      <c r="P17" s="110"/>
      <c r="Q17" s="107">
        <f>IFERROR(LOOKUP(P17,Barème!$A$3:$A$36,Barème!$C$3:$C$36),0)</f>
        <v>0</v>
      </c>
      <c r="R17" s="108">
        <f>O17+Q17</f>
        <v>0</v>
      </c>
      <c r="S17" s="104"/>
      <c r="T17" s="105">
        <f>IFERROR(LOOKUP(S17,Barème!$A$3:$A$36,Barème!$B$3:$B$36),0)</f>
        <v>0</v>
      </c>
      <c r="U17" s="106"/>
      <c r="V17" s="107">
        <f>IFERROR(LOOKUP(U17,Barème!$A$3:$A$36,Barème!$C$3:$C$36),0)</f>
        <v>0</v>
      </c>
      <c r="W17" s="108">
        <f>T17+V17</f>
        <v>0</v>
      </c>
      <c r="X17" s="100">
        <f>H17+M17+R17+W17</f>
        <v>600</v>
      </c>
      <c r="Y17" s="3"/>
    </row>
    <row r="18" spans="1:25" x14ac:dyDescent="0.25">
      <c r="A18" s="101">
        <v>15</v>
      </c>
      <c r="B18" s="111" t="s">
        <v>31</v>
      </c>
      <c r="C18" s="103" t="s">
        <v>1</v>
      </c>
      <c r="D18" s="104">
        <v>15</v>
      </c>
      <c r="E18" s="105">
        <f>IFERROR(LOOKUP(D18,Barème!$A$3:$A$36,Barème!$B$3:$B$36),0)</f>
        <v>360</v>
      </c>
      <c r="F18" s="106">
        <v>16</v>
      </c>
      <c r="G18" s="107">
        <f>IFERROR(LOOKUP(F18,Barème!$A$3:$A$36,Barème!$C$3:$C$36),0)</f>
        <v>180</v>
      </c>
      <c r="H18" s="108">
        <f>E18+G18</f>
        <v>540</v>
      </c>
      <c r="I18" s="104"/>
      <c r="J18" s="105">
        <f>(I18=1)*1000+(I18=2)*900+(I18=3)*820+(I18=4)*760+(I18=5)*700+(I18=6)*650+(I18=7)*600+(I18=8)*550+(I18=9)*540+(I18=10)*510+(I18=11)*480+(I18=12)*450+(I18=13)*420+(I18=14)*390+(I18=15)*360+(I18=16)*330+(I18=17)*320+(I18=18)*300+(I18=19)*280+(I18=20)*260+(I18=21)*240+(I18=22)*220+(I18=23)*200+(I18=24)*180+(I18=25)*160+(I18=26)*140+(I18=27)*120+(I18=28)*100+(I18=29)*80+(I18=30)*60+(I18=31)*40+(I18=32)*20+(I18=33)*10</f>
        <v>0</v>
      </c>
      <c r="K18" s="106"/>
      <c r="L18" s="107">
        <f>IFERROR(LOOKUP(K18,Barème!$A$3:$A$36,Barème!$C$3:$C$36),0)</f>
        <v>0</v>
      </c>
      <c r="M18" s="108">
        <f>J18+L18</f>
        <v>0</v>
      </c>
      <c r="N18" s="104"/>
      <c r="O18" s="109">
        <f>IFERROR(LOOKUP(N18,Barème!$A$3:$A$36,Barème!$B$3:$B$36),0)</f>
        <v>0</v>
      </c>
      <c r="P18" s="110"/>
      <c r="Q18" s="107">
        <f>IFERROR(LOOKUP(P18,Barème!$A$3:$A$36,Barème!$C$3:$C$36),0)</f>
        <v>0</v>
      </c>
      <c r="R18" s="108">
        <f>O18+Q18</f>
        <v>0</v>
      </c>
      <c r="S18" s="104"/>
      <c r="T18" s="105">
        <f>IFERROR(LOOKUP(S18,Barème!$A$3:$A$36,Barème!$B$3:$B$36),0)</f>
        <v>0</v>
      </c>
      <c r="U18" s="106"/>
      <c r="V18" s="107">
        <f>IFERROR(LOOKUP(U18,Barème!$A$3:$A$36,Barème!$C$3:$C$36),0)</f>
        <v>0</v>
      </c>
      <c r="W18" s="108">
        <f>T18+V18</f>
        <v>0</v>
      </c>
      <c r="X18" s="100">
        <f>H18+M18+R18+W18</f>
        <v>540</v>
      </c>
      <c r="Y18" s="3"/>
    </row>
    <row r="19" spans="1:25" x14ac:dyDescent="0.25">
      <c r="A19" s="101">
        <v>16</v>
      </c>
      <c r="B19" s="111" t="s">
        <v>43</v>
      </c>
      <c r="C19" s="103" t="s">
        <v>50</v>
      </c>
      <c r="D19" s="104">
        <v>16</v>
      </c>
      <c r="E19" s="105">
        <f>IFERROR(LOOKUP(D19,Barème!$A$3:$A$36,Barème!$B$3:$B$36),0)</f>
        <v>330</v>
      </c>
      <c r="F19" s="106">
        <v>15</v>
      </c>
      <c r="G19" s="107">
        <f>IFERROR(LOOKUP(F19,Barème!$A$3:$A$36,Barème!$C$3:$C$36),0)</f>
        <v>190</v>
      </c>
      <c r="H19" s="108">
        <f>E19+G19</f>
        <v>520</v>
      </c>
      <c r="I19" s="104"/>
      <c r="J19" s="105">
        <f>(I19=1)*1000+(I19=2)*900+(I19=3)*820+(I19=4)*760+(I19=5)*700+(I19=6)*650+(I19=7)*600+(I19=8)*550+(I19=9)*540+(I19=10)*510+(I19=11)*480+(I19=12)*450+(I19=13)*420+(I19=14)*390+(I19=15)*360+(I19=16)*330+(I19=17)*320+(I19=18)*300+(I19=19)*280+(I19=20)*260+(I19=21)*240+(I19=22)*220+(I19=23)*200+(I19=24)*180+(I19=25)*160+(I19=26)*140+(I19=27)*120+(I19=28)*100+(I19=29)*80+(I19=30)*60+(I19=31)*40+(I19=32)*20+(I19=33)*10</f>
        <v>0</v>
      </c>
      <c r="K19" s="106"/>
      <c r="L19" s="107">
        <f>IFERROR(LOOKUP(K19,Barème!$A$3:$A$36,Barème!$C$3:$C$36),0)</f>
        <v>0</v>
      </c>
      <c r="M19" s="108">
        <f>J19+L19</f>
        <v>0</v>
      </c>
      <c r="N19" s="104"/>
      <c r="O19" s="109">
        <f>IFERROR(LOOKUP(N19,Barème!$A$3:$A$36,Barème!$B$3:$B$36),0)</f>
        <v>0</v>
      </c>
      <c r="P19" s="110"/>
      <c r="Q19" s="107">
        <f>IFERROR(LOOKUP(P19,Barème!$A$3:$A$36,Barème!$C$3:$C$36),0)</f>
        <v>0</v>
      </c>
      <c r="R19" s="108">
        <f>O19+Q19</f>
        <v>0</v>
      </c>
      <c r="S19" s="104"/>
      <c r="T19" s="105">
        <f>IFERROR(LOOKUP(S19,Barème!$A$3:$A$36,Barème!$B$3:$B$36),0)</f>
        <v>0</v>
      </c>
      <c r="U19" s="106"/>
      <c r="V19" s="107">
        <f>IFERROR(LOOKUP(U19,Barème!$A$3:$A$36,Barème!$C$3:$C$36),0)</f>
        <v>0</v>
      </c>
      <c r="W19" s="108">
        <f>T19+V19</f>
        <v>0</v>
      </c>
      <c r="X19" s="100">
        <f>H19+M19+R19+W19</f>
        <v>520</v>
      </c>
      <c r="Y19" s="3"/>
    </row>
    <row r="20" spans="1:25" x14ac:dyDescent="0.25">
      <c r="A20" s="9">
        <v>17</v>
      </c>
      <c r="B20" s="5" t="s">
        <v>54</v>
      </c>
      <c r="C20" s="2" t="s">
        <v>27</v>
      </c>
      <c r="D20" s="7">
        <v>17</v>
      </c>
      <c r="E20" s="1">
        <f>IFERROR(LOOKUP(D20,Barème!$A$3:$A$36,Barème!$B$3:$B$36),0)</f>
        <v>320</v>
      </c>
      <c r="F20" s="88">
        <v>18</v>
      </c>
      <c r="G20" s="66">
        <f>IFERROR(LOOKUP(F20,Barème!$A$3:$A$36,Barème!$C$3:$C$36),0)</f>
        <v>160</v>
      </c>
      <c r="H20" s="68">
        <f>E20+G20</f>
        <v>480</v>
      </c>
      <c r="I20" s="7"/>
      <c r="J20" s="1">
        <f>(I20=1)*1000+(I20=2)*900+(I20=3)*820+(I20=4)*760+(I20=5)*700+(I20=6)*650+(I20=7)*600+(I20=8)*550+(I20=9)*540+(I20=10)*510+(I20=11)*480+(I20=12)*450+(I20=13)*420+(I20=14)*390+(I20=15)*360+(I20=16)*330+(I20=17)*320+(I20=18)*300+(I20=19)*280+(I20=20)*260+(I20=21)*240+(I20=22)*220+(I20=23)*200+(I20=24)*180+(I20=25)*160+(I20=26)*140+(I20=27)*120+(I20=28)*100+(I20=29)*80+(I20=30)*60+(I20=31)*40+(I20=32)*20+(I20=33)*10</f>
        <v>0</v>
      </c>
      <c r="K20" s="88"/>
      <c r="L20" s="66">
        <f>IFERROR(LOOKUP(K20,Barème!$A$3:$A$36,Barème!$C$3:$C$36),0)</f>
        <v>0</v>
      </c>
      <c r="M20" s="68">
        <f>J20+L20</f>
        <v>0</v>
      </c>
      <c r="N20" s="7"/>
      <c r="O20" s="20">
        <f>IFERROR(LOOKUP(N20,Barème!$A$3:$A$36,Barème!$B$3:$B$36),0)</f>
        <v>0</v>
      </c>
      <c r="P20" s="21"/>
      <c r="Q20" s="66">
        <f>IFERROR(LOOKUP(P20,Barème!$A$3:$A$36,Barème!$C$3:$C$36),0)</f>
        <v>0</v>
      </c>
      <c r="R20" s="68">
        <f>O20+Q20</f>
        <v>0</v>
      </c>
      <c r="S20" s="7"/>
      <c r="T20" s="1">
        <f>IFERROR(LOOKUP(S20,Barème!$A$3:$A$36,Barème!$B$3:$B$36),0)</f>
        <v>0</v>
      </c>
      <c r="U20" s="88"/>
      <c r="V20" s="66">
        <f>IFERROR(LOOKUP(U20,Barème!$A$3:$A$36,Barème!$C$3:$C$36),0)</f>
        <v>0</v>
      </c>
      <c r="W20" s="68">
        <f>T20+V20</f>
        <v>0</v>
      </c>
      <c r="X20" s="17">
        <f>H20+M20+R20+W20</f>
        <v>480</v>
      </c>
      <c r="Y20" s="3"/>
    </row>
    <row r="21" spans="1:25" x14ac:dyDescent="0.25">
      <c r="A21" s="9">
        <v>18</v>
      </c>
      <c r="B21" s="10" t="s">
        <v>44</v>
      </c>
      <c r="C21" s="2" t="s">
        <v>36</v>
      </c>
      <c r="D21" s="7">
        <v>18</v>
      </c>
      <c r="E21" s="1">
        <f>IFERROR(LOOKUP(D21,Barème!$A$3:$A$36,Barème!$B$3:$B$36),0)</f>
        <v>300</v>
      </c>
      <c r="F21" s="88">
        <v>17</v>
      </c>
      <c r="G21" s="66">
        <f>IFERROR(LOOKUP(F21,Barème!$A$3:$A$36,Barème!$C$3:$C$36),0)</f>
        <v>170</v>
      </c>
      <c r="H21" s="68">
        <f>E21+G21</f>
        <v>470</v>
      </c>
      <c r="I21" s="7"/>
      <c r="J21" s="1">
        <f>(I21=1)*1000+(I21=2)*900+(I21=3)*820+(I21=4)*760+(I21=5)*700+(I21=6)*650+(I21=7)*600+(I21=8)*550+(I21=9)*540+(I21=10)*510+(I21=11)*480+(I21=12)*450+(I21=13)*420+(I21=14)*390+(I21=15)*360+(I21=16)*330+(I21=17)*320+(I21=18)*300+(I21=19)*280+(I21=20)*260+(I21=21)*240+(I21=22)*220+(I21=23)*200+(I21=24)*180+(I21=25)*160+(I21=26)*140+(I21=27)*120+(I21=28)*100+(I21=29)*80+(I21=30)*60+(I21=31)*40+(I21=32)*20+(I21=33)*10</f>
        <v>0</v>
      </c>
      <c r="K21" s="88"/>
      <c r="L21" s="66">
        <f>IFERROR(LOOKUP(K21,Barème!$A$3:$A$36,Barème!$C$3:$C$36),0)</f>
        <v>0</v>
      </c>
      <c r="M21" s="68">
        <f>J21+L21</f>
        <v>0</v>
      </c>
      <c r="N21" s="7"/>
      <c r="O21" s="20">
        <f>IFERROR(LOOKUP(N21,Barème!$A$3:$A$36,Barème!$B$3:$B$36),0)</f>
        <v>0</v>
      </c>
      <c r="P21" s="21"/>
      <c r="Q21" s="66">
        <f>IFERROR(LOOKUP(P21,Barème!$A$3:$A$36,Barème!$C$3:$C$36),0)</f>
        <v>0</v>
      </c>
      <c r="R21" s="68">
        <f>O21+Q21</f>
        <v>0</v>
      </c>
      <c r="S21" s="7"/>
      <c r="T21" s="1">
        <f>IFERROR(LOOKUP(S21,Barème!$A$3:$A$36,Barème!$B$3:$B$36),0)</f>
        <v>0</v>
      </c>
      <c r="U21" s="88"/>
      <c r="V21" s="66">
        <f>IFERROR(LOOKUP(U21,Barème!$A$3:$A$36,Barème!$C$3:$C$36),0)</f>
        <v>0</v>
      </c>
      <c r="W21" s="68">
        <f>T21+V21</f>
        <v>0</v>
      </c>
      <c r="X21" s="17">
        <f>H21+M21+R21+W21</f>
        <v>470</v>
      </c>
      <c r="Y21" s="3"/>
    </row>
    <row r="22" spans="1:25" x14ac:dyDescent="0.25">
      <c r="A22" s="9">
        <v>19</v>
      </c>
      <c r="B22" s="5" t="s">
        <v>41</v>
      </c>
      <c r="C22" s="2" t="s">
        <v>17</v>
      </c>
      <c r="D22" s="7">
        <v>19</v>
      </c>
      <c r="E22" s="1">
        <f>IFERROR(LOOKUP(D22,Barème!$A$3:$A$36,Barème!$B$3:$B$36),0)</f>
        <v>280</v>
      </c>
      <c r="F22" s="88">
        <v>21</v>
      </c>
      <c r="G22" s="66">
        <f>IFERROR(LOOKUP(F22,Barème!$A$3:$A$36,Barème!$C$3:$C$36),0)</f>
        <v>130</v>
      </c>
      <c r="H22" s="68">
        <f>E22+G22</f>
        <v>410</v>
      </c>
      <c r="I22" s="7"/>
      <c r="J22" s="1">
        <f>(I22=1)*1000+(I22=2)*900+(I22=3)*820+(I22=4)*760+(I22=5)*700+(I22=6)*650+(I22=7)*600+(I22=8)*550+(I22=9)*540+(I22=10)*510+(I22=11)*480+(I22=12)*450+(I22=13)*420+(I22=14)*390+(I22=15)*360+(I22=16)*330+(I22=17)*320+(I22=18)*300+(I22=19)*280+(I22=20)*260+(I22=21)*240+(I22=22)*220+(I22=23)*200+(I22=24)*180+(I22=25)*160+(I22=26)*140+(I22=27)*120+(I22=28)*100+(I22=29)*80+(I22=30)*60+(I22=31)*40+(I22=32)*20+(I22=33)*10</f>
        <v>0</v>
      </c>
      <c r="K22" s="88"/>
      <c r="L22" s="66">
        <f>IFERROR(LOOKUP(K22,Barème!$A$3:$A$36,Barème!$C$3:$C$36),0)</f>
        <v>0</v>
      </c>
      <c r="M22" s="68">
        <f>J22+L22</f>
        <v>0</v>
      </c>
      <c r="N22" s="7"/>
      <c r="O22" s="20">
        <f>IFERROR(LOOKUP(N22,Barème!$A$3:$A$36,Barème!$B$3:$B$36),0)</f>
        <v>0</v>
      </c>
      <c r="P22" s="21"/>
      <c r="Q22" s="66">
        <f>IFERROR(LOOKUP(P22,Barème!$A$3:$A$36,Barème!$C$3:$C$36),0)</f>
        <v>0</v>
      </c>
      <c r="R22" s="89"/>
      <c r="S22" s="7"/>
      <c r="T22" s="1">
        <f>(S22=1)*1000+(S22=2)*900+(S22=3)*820+(S22=4)*760+(S22=5)*700+(S22=6)*650+(S22=7)*600+(S22=8)*550+(S22=9)*540+(S22=10)*510+(S22=11)*480+(S22=12)*450+(S22=13)*420+(S22=14)*390+(S22=15)*360+(S22=16)*330+(S22=17)*320+(S22=18)*300+(S22=19)*280+(S22=20)*260+(S22=21)*240+(S22=22)*220+(S22=23)*200+(S22=24)*180+(S22=25)*160+(S22=26)*140+(S22=27)*120+(S22=28)*100+(S22=29)*80+(S22=30)*60+(S22=31)*40+(S22=32)*20+(S22=33)*10</f>
        <v>0</v>
      </c>
      <c r="U22" s="88"/>
      <c r="V22" s="64"/>
      <c r="W22" s="68">
        <f>T22+V22</f>
        <v>0</v>
      </c>
      <c r="X22" s="17">
        <f>H22+M22+R22+W22</f>
        <v>410</v>
      </c>
      <c r="Y22" s="3"/>
    </row>
    <row r="23" spans="1:25" x14ac:dyDescent="0.25">
      <c r="A23" s="9">
        <v>20</v>
      </c>
      <c r="B23" s="5" t="s">
        <v>37</v>
      </c>
      <c r="C23" s="2" t="s">
        <v>32</v>
      </c>
      <c r="D23" s="7">
        <v>20</v>
      </c>
      <c r="E23" s="1">
        <f>IFERROR(LOOKUP(D23,Barème!$A$3:$A$36,Barème!$B$3:$B$36),0)</f>
        <v>260</v>
      </c>
      <c r="F23" s="88">
        <v>22</v>
      </c>
      <c r="G23" s="66">
        <f>IFERROR(LOOKUP(F23,Barème!$A$3:$A$36,Barème!$C$3:$C$36),0)</f>
        <v>120</v>
      </c>
      <c r="H23" s="68">
        <f>E23+G23</f>
        <v>380</v>
      </c>
      <c r="I23" s="58"/>
      <c r="J23" s="1">
        <f>(I23=1)*1000+(I23=2)*900+(I23=3)*820+(I23=4)*760+(I23=5)*700+(I23=6)*650+(I23=7)*600+(I23=8)*550+(I23=9)*540+(I23=10)*510+(I23=11)*480+(I23=12)*450+(I23=13)*420+(I23=14)*390+(I23=15)*360+(I23=16)*330+(I23=17)*320+(I23=18)*300+(I23=19)*280+(I23=20)*260+(I23=21)*240+(I23=22)*220+(I23=23)*200+(I23=24)*180+(I23=25)*160+(I23=26)*140+(I23=27)*120+(I23=28)*100+(I23=29)*80+(I23=30)*60+(I23=31)*40+(I23=32)*20+(I23=33)*10</f>
        <v>0</v>
      </c>
      <c r="K23" s="88"/>
      <c r="L23" s="66">
        <f>IFERROR(LOOKUP(K23,Barème!$A$3:$A$36,Barème!$C$3:$C$36),0)</f>
        <v>0</v>
      </c>
      <c r="M23" s="68">
        <f>J23+L23</f>
        <v>0</v>
      </c>
      <c r="N23" s="7"/>
      <c r="O23" s="20">
        <f>IFERROR(LOOKUP(N23,Barème!$A$3:$A$36,Barème!$B$3:$B$36),0)</f>
        <v>0</v>
      </c>
      <c r="P23" s="21"/>
      <c r="Q23" s="66">
        <f>IFERROR(LOOKUP(P23,Barème!$A$3:$A$36,Barème!$C$3:$C$36),0)</f>
        <v>0</v>
      </c>
      <c r="R23" s="68">
        <f>O23+Q23</f>
        <v>0</v>
      </c>
      <c r="S23" s="7"/>
      <c r="T23" s="1">
        <f>IFERROR(LOOKUP(S23,Barème!$A$3:$A$36,Barème!$B$3:$B$36),0)</f>
        <v>0</v>
      </c>
      <c r="U23" s="88"/>
      <c r="V23" s="66">
        <f>IFERROR(LOOKUP(U23,Barème!$A$3:$A$36,Barème!$C$3:$C$36),0)</f>
        <v>0</v>
      </c>
      <c r="W23" s="68">
        <f>T23+V23</f>
        <v>0</v>
      </c>
      <c r="X23" s="17">
        <f>H23+M23+R23+W23</f>
        <v>380</v>
      </c>
      <c r="Y23" s="3"/>
    </row>
    <row r="24" spans="1:25" x14ac:dyDescent="0.25">
      <c r="A24" s="9">
        <v>21</v>
      </c>
      <c r="B24" s="10" t="s">
        <v>39</v>
      </c>
      <c r="C24" s="2" t="s">
        <v>49</v>
      </c>
      <c r="D24" s="7">
        <v>21</v>
      </c>
      <c r="E24" s="1">
        <f>(D24=1)*1000+(D24=2)*900+(D24=3)*820+(D24=4)*760+(D24=5)*700+(D24=6)*650+(D24=7)*600+(D24=8)*550+(D24=9)*540+(D24=10)*510+(D24=11)*480+(D24=12)*450+(D24=13)*420+(D24=14)*390+(D24=15)*360+(D24=16)*330+(D24=17)*320+(D24=18)*300+(D24=19)*280+(D24=20)*260+(D24=21)*240+(D24=22)*220+(D24=23)*200+(D24=24)*180+(D24=25)*160+(D24=26)*140+(D24=27)*120+(D24=28)*100+(D24=29)*80+(D24=30)*60+(D24=31)*40+(D24=32)*20+(D24=33)*10</f>
        <v>240</v>
      </c>
      <c r="F24" s="88">
        <v>20</v>
      </c>
      <c r="G24" s="66">
        <f>IFERROR(LOOKUP(F24,Barème!$A$3:$A$36,Barème!$C$3:$C$36),0)</f>
        <v>140</v>
      </c>
      <c r="H24" s="68">
        <f>E24+G24</f>
        <v>380</v>
      </c>
      <c r="I24" s="7"/>
      <c r="J24" s="1">
        <f>(I24=1)*1000+(I24=2)*900+(I24=3)*820+(I24=4)*760+(I24=5)*700+(I24=6)*650+(I24=7)*600+(I24=8)*550+(I24=9)*540+(I24=10)*510+(I24=11)*480+(I24=12)*450+(I24=13)*420+(I24=14)*390+(I24=15)*360+(I24=16)*330+(I24=17)*320+(I24=18)*300+(I24=19)*280+(I24=20)*260+(I24=21)*240+(I24=22)*220+(I24=23)*200+(I24=24)*180+(I24=25)*160+(I24=26)*140+(I24=27)*120+(I24=28)*100+(I24=29)*80+(I24=30)*60+(I24=31)*40+(I24=32)*20+(I24=33)*10</f>
        <v>0</v>
      </c>
      <c r="K24" s="88"/>
      <c r="L24" s="66"/>
      <c r="M24" s="68"/>
      <c r="N24" s="7"/>
      <c r="O24" s="20">
        <f>IFERROR(LOOKUP(N24,Barème!$A$3:$A$36,Barème!$B$3:$B$36),0)</f>
        <v>0</v>
      </c>
      <c r="P24" s="21"/>
      <c r="Q24" s="66">
        <f>IFERROR(LOOKUP(P24,Barème!$A$3:$A$36,Barème!$C$3:$C$36),0)</f>
        <v>0</v>
      </c>
      <c r="R24" s="89"/>
      <c r="S24" s="7"/>
      <c r="T24" s="1">
        <f>(S24=1)*1000+(S24=2)*900+(S24=3)*820+(S24=4)*760+(S24=5)*700+(S24=6)*650+(S24=7)*600+(S24=8)*550+(S24=9)*540+(S24=10)*510+(S24=11)*480+(S24=12)*450+(S24=13)*420+(S24=14)*390+(S24=15)*360+(S24=16)*330+(S24=17)*320+(S24=18)*300+(S24=19)*280+(S24=20)*260+(S24=21)*240+(S24=22)*220+(S24=23)*200+(S24=24)*180+(S24=25)*160+(S24=26)*140+(S24=27)*120+(S24=28)*100+(S24=29)*80+(S24=30)*60+(S24=31)*40+(S24=32)*20+(S24=33)*10</f>
        <v>0</v>
      </c>
      <c r="U24" s="88"/>
      <c r="V24" s="64"/>
      <c r="W24" s="2"/>
      <c r="X24" s="17">
        <f>H24+M24+R24+W24</f>
        <v>380</v>
      </c>
      <c r="Y24" s="3"/>
    </row>
    <row r="25" spans="1:25" x14ac:dyDescent="0.25">
      <c r="A25" s="9">
        <v>22</v>
      </c>
      <c r="B25" s="5" t="s">
        <v>48</v>
      </c>
      <c r="C25" s="2" t="s">
        <v>47</v>
      </c>
      <c r="D25" s="7">
        <v>22</v>
      </c>
      <c r="E25" s="1">
        <f>IFERROR(LOOKUP(D25,Barème!$A$3:$A$36,Barème!$B$3:$B$36),0)</f>
        <v>220</v>
      </c>
      <c r="F25" s="88">
        <v>23</v>
      </c>
      <c r="G25" s="66">
        <f>IFERROR(LOOKUP(F25,Barème!$A$3:$A$36,Barème!$C$3:$C$36),0)</f>
        <v>110</v>
      </c>
      <c r="H25" s="68">
        <f>E25+G25</f>
        <v>330</v>
      </c>
      <c r="I25" s="7"/>
      <c r="J25" s="1">
        <f>(I25=1)*1000+(I25=2)*900+(I25=3)*820+(I25=4)*760+(I25=5)*700+(I25=6)*650+(I25=7)*600+(I25=8)*550+(I25=9)*540+(I25=10)*510+(I25=11)*480+(I25=12)*450+(I25=13)*420+(I25=14)*390+(I25=15)*360+(I25=16)*330+(I25=17)*320+(I25=18)*300+(I25=19)*280+(I25=20)*260+(I25=21)*240+(I25=22)*220+(I25=23)*200+(I25=24)*180+(I25=25)*160+(I25=26)*140+(I25=27)*120+(I25=28)*100+(I25=29)*80+(I25=30)*60+(I25=31)*40+(I25=32)*20+(I25=33)*10</f>
        <v>0</v>
      </c>
      <c r="K25" s="88"/>
      <c r="L25" s="66">
        <f>IFERROR(LOOKUP(K25,Barème!$A$3:$A$36,Barème!$C$3:$C$36),0)</f>
        <v>0</v>
      </c>
      <c r="M25" s="68">
        <f>J25+L25</f>
        <v>0</v>
      </c>
      <c r="N25" s="7"/>
      <c r="O25" s="20">
        <f>IFERROR(LOOKUP(N25,Barème!$A$3:$A$36,Barème!$B$3:$B$36),0)</f>
        <v>0</v>
      </c>
      <c r="P25" s="21"/>
      <c r="Q25" s="66">
        <f>IFERROR(LOOKUP(P25,Barème!$A$3:$A$36,Barème!$C$3:$C$36),0)</f>
        <v>0</v>
      </c>
      <c r="R25" s="68">
        <f>O25+Q25</f>
        <v>0</v>
      </c>
      <c r="S25" s="7"/>
      <c r="T25" s="1">
        <f>IFERROR(LOOKUP(S25,Barème!$A$3:$A$36,Barème!$B$3:$B$36),0)</f>
        <v>0</v>
      </c>
      <c r="U25" s="88"/>
      <c r="V25" s="66">
        <f>IFERROR(LOOKUP(U25,Barème!$A$3:$A$36,Barème!$C$3:$C$36),0)</f>
        <v>0</v>
      </c>
      <c r="W25" s="68">
        <f>T25+V25</f>
        <v>0</v>
      </c>
      <c r="X25" s="17">
        <f>H25+M25+R25+W25</f>
        <v>330</v>
      </c>
      <c r="Y25" s="3"/>
    </row>
    <row r="26" spans="1:25" x14ac:dyDescent="0.25">
      <c r="A26" s="9">
        <v>23</v>
      </c>
      <c r="B26" s="10" t="s">
        <v>60</v>
      </c>
      <c r="C26" s="2" t="s">
        <v>27</v>
      </c>
      <c r="D26" s="7">
        <v>24</v>
      </c>
      <c r="E26" s="1">
        <f>IFERROR(LOOKUP(D26,Barème!$A$3:$A$36,Barème!$B$3:$B$36),0)</f>
        <v>180</v>
      </c>
      <c r="F26" s="88">
        <v>19</v>
      </c>
      <c r="G26" s="66">
        <f>IFERROR(LOOKUP(F26,Barème!$A$3:$A$36,Barème!$C$3:$C$36),0)</f>
        <v>150</v>
      </c>
      <c r="H26" s="68">
        <f>E26+G26</f>
        <v>330</v>
      </c>
      <c r="I26" s="7"/>
      <c r="J26" s="1">
        <f>(I26=1)*1000+(I26=2)*900+(I26=3)*820+(I26=4)*760+(I26=5)*700+(I26=6)*650+(I26=7)*600+(I26=8)*550+(I26=9)*540+(I26=10)*510+(I26=11)*480+(I26=12)*450+(I26=13)*420+(I26=14)*390+(I26=15)*360+(I26=16)*330+(I26=17)*320+(I26=18)*300+(I26=19)*280+(I26=20)*260+(I26=21)*240+(I26=22)*220+(I26=23)*200+(I26=24)*180+(I26=25)*160+(I26=26)*140+(I26=27)*120+(I26=28)*100+(I26=29)*80+(I26=30)*60+(I26=31)*40+(I26=32)*20+(I26=33)*10</f>
        <v>0</v>
      </c>
      <c r="K26" s="88"/>
      <c r="L26" s="66">
        <f>IFERROR(LOOKUP(K26,Barème!$A$3:$A$36,Barème!$C$3:$C$36),0)</f>
        <v>0</v>
      </c>
      <c r="M26" s="68">
        <f>J26+L26</f>
        <v>0</v>
      </c>
      <c r="N26" s="7"/>
      <c r="O26" s="20">
        <f>IFERROR(LOOKUP(N26,Barème!$A$3:$A$36,Barème!$B$3:$B$36),0)</f>
        <v>0</v>
      </c>
      <c r="P26" s="21"/>
      <c r="Q26" s="66">
        <f>IFERROR(LOOKUP(P26,Barème!$A$3:$A$36,Barème!$C$3:$C$36),0)</f>
        <v>0</v>
      </c>
      <c r="R26" s="68">
        <f>O26+Q26</f>
        <v>0</v>
      </c>
      <c r="S26" s="7"/>
      <c r="T26" s="1">
        <f>IFERROR(LOOKUP(S26,Barème!$A$3:$A$36,Barème!$B$3:$B$36),0)</f>
        <v>0</v>
      </c>
      <c r="U26" s="88"/>
      <c r="V26" s="66">
        <f>IFERROR(LOOKUP(U26,Barème!$A$3:$A$36,Barème!$C$3:$C$36),0)</f>
        <v>0</v>
      </c>
      <c r="W26" s="68">
        <f>T26+V26</f>
        <v>0</v>
      </c>
      <c r="X26" s="17">
        <f>H26+M26+R26+W26</f>
        <v>330</v>
      </c>
      <c r="Y26" s="3"/>
    </row>
    <row r="27" spans="1:25" x14ac:dyDescent="0.25">
      <c r="A27" s="5">
        <v>24</v>
      </c>
      <c r="B27" s="5" t="s">
        <v>45</v>
      </c>
      <c r="C27" s="2" t="s">
        <v>17</v>
      </c>
      <c r="D27" s="7">
        <v>23</v>
      </c>
      <c r="E27" s="1">
        <f>IFERROR(LOOKUP(D27,Barème!$A$3:$A$36,Barème!$B$3:$B$36),0)</f>
        <v>200</v>
      </c>
      <c r="F27" s="88">
        <v>24</v>
      </c>
      <c r="G27" s="66">
        <f>IFERROR(LOOKUP(F27,Barème!$A$3:$A$36,Barème!$C$3:$C$36),0)</f>
        <v>100</v>
      </c>
      <c r="H27" s="68">
        <f>E27+G27</f>
        <v>300</v>
      </c>
      <c r="I27" s="7"/>
      <c r="J27" s="1">
        <f>(I27=1)*1000+(I27=2)*900+(I27=3)*820+(I27=4)*760+(I27=5)*700+(I27=6)*650+(I27=7)*600+(I27=8)*550+(I27=9)*540+(I27=10)*510+(I27=11)*480+(I27=12)*450+(I27=13)*420+(I27=14)*390+(I27=15)*360+(I27=16)*330+(I27=17)*320+(I27=18)*300+(I27=19)*280+(I27=20)*260+(I27=21)*240+(I27=22)*220+(I27=23)*200+(I27=24)*180+(I27=25)*160+(I27=26)*140+(I27=27)*120+(I27=28)*100+(I27=29)*80+(I27=30)*60+(I27=31)*40+(I27=32)*20+(I27=33)*10</f>
        <v>0</v>
      </c>
      <c r="K27" s="88"/>
      <c r="L27" s="66">
        <f>IFERROR(LOOKUP(K27,Barème!$A$3:$A$36,Barème!$C$3:$C$36),0)</f>
        <v>0</v>
      </c>
      <c r="M27" s="68">
        <f>J27+L27</f>
        <v>0</v>
      </c>
      <c r="N27" s="7"/>
      <c r="O27" s="20">
        <f>IFERROR(LOOKUP(N27,Barème!$A$3:$A$36,Barème!$B$3:$B$36),0)</f>
        <v>0</v>
      </c>
      <c r="P27" s="21"/>
      <c r="Q27" s="66">
        <f>IFERROR(LOOKUP(P27,Barème!$A$3:$A$36,Barème!$C$3:$C$36),0)</f>
        <v>0</v>
      </c>
      <c r="R27" s="68">
        <f>O27+Q27</f>
        <v>0</v>
      </c>
      <c r="S27" s="7"/>
      <c r="T27" s="1">
        <f>IFERROR(LOOKUP(S27,Barème!$A$3:$A$36,Barème!$B$3:$B$36),0)</f>
        <v>0</v>
      </c>
      <c r="U27" s="88"/>
      <c r="V27" s="66">
        <f>IFERROR(LOOKUP(U27,Barème!$A$3:$A$36,Barème!$C$3:$C$36),0)</f>
        <v>0</v>
      </c>
      <c r="W27" s="68">
        <f>T27+V27</f>
        <v>0</v>
      </c>
      <c r="X27" s="17">
        <f>H27+M27+R27+W27</f>
        <v>300</v>
      </c>
    </row>
    <row r="28" spans="1:25" x14ac:dyDescent="0.25">
      <c r="A28" s="10">
        <v>25</v>
      </c>
      <c r="B28" s="10" t="s">
        <v>33</v>
      </c>
      <c r="C28" s="2" t="s">
        <v>1</v>
      </c>
      <c r="D28" s="7">
        <v>25</v>
      </c>
      <c r="E28" s="1">
        <f>IFERROR(LOOKUP(D28,Barème!$A$3:$A$36,Barème!$B$3:$B$36),0)</f>
        <v>160</v>
      </c>
      <c r="F28" s="88">
        <v>30</v>
      </c>
      <c r="G28" s="66">
        <f>IFERROR(LOOKUP(F28,Barème!$A$3:$A$36,Barème!$C$3:$C$36),0)</f>
        <v>40</v>
      </c>
      <c r="H28" s="68">
        <f>E28+G28</f>
        <v>200</v>
      </c>
      <c r="I28" s="7"/>
      <c r="J28" s="1">
        <f>(I28=1)*1000+(I28=2)*900+(I28=3)*820+(I28=4)*760+(I28=5)*700+(I28=6)*650+(I28=7)*600+(I28=8)*550+(I28=9)*540+(I28=10)*510+(I28=11)*480+(I28=12)*450+(I28=13)*420+(I28=14)*390+(I28=15)*360+(I28=16)*330+(I28=17)*320+(I28=18)*300+(I28=19)*280+(I28=20)*260+(I28=21)*240+(I28=22)*220+(I28=23)*200+(I28=24)*180+(I28=25)*160+(I28=26)*140+(I28=27)*120+(I28=28)*100+(I28=29)*80+(I28=30)*60+(I28=31)*40+(I28=32)*20+(I28=33)*10</f>
        <v>0</v>
      </c>
      <c r="K28" s="88"/>
      <c r="L28" s="66">
        <f>IFERROR(LOOKUP(K28,Barème!$A$3:$A$36,Barème!$C$3:$C$36),0)</f>
        <v>0</v>
      </c>
      <c r="M28" s="68">
        <f>J28+L28</f>
        <v>0</v>
      </c>
      <c r="N28" s="7"/>
      <c r="O28" s="20">
        <f>IFERROR(LOOKUP(N28,Barème!$A$3:$A$36,Barème!$B$3:$B$36),0)</f>
        <v>0</v>
      </c>
      <c r="P28" s="21"/>
      <c r="Q28" s="66">
        <f>IFERROR(LOOKUP(P28,Barème!$A$3:$A$36,Barème!$C$3:$C$36),0)</f>
        <v>0</v>
      </c>
      <c r="R28" s="68">
        <f>O28+Q28</f>
        <v>0</v>
      </c>
      <c r="S28" s="9"/>
      <c r="T28" s="1">
        <f>IFERROR(LOOKUP(S28,Barème!$A$3:$A$36,Barème!$B$3:$B$36),0)</f>
        <v>0</v>
      </c>
      <c r="U28" s="88"/>
      <c r="V28" s="66">
        <f>IFERROR(LOOKUP(U28,Barème!$A$3:$A$36,Barème!$C$3:$C$36),0)</f>
        <v>0</v>
      </c>
      <c r="W28" s="68">
        <f>T28+V28</f>
        <v>0</v>
      </c>
      <c r="X28" s="17">
        <f>H28+M28+R28+W28</f>
        <v>200</v>
      </c>
    </row>
    <row r="29" spans="1:25" x14ac:dyDescent="0.25">
      <c r="A29" s="9">
        <v>26</v>
      </c>
      <c r="B29" s="10" t="s">
        <v>29</v>
      </c>
      <c r="C29" s="2" t="s">
        <v>28</v>
      </c>
      <c r="D29" s="7">
        <v>29</v>
      </c>
      <c r="E29" s="1">
        <f>IFERROR(LOOKUP(D29,Barème!$A$3:$A$36,Barème!$B$3:$B$36),0)</f>
        <v>80</v>
      </c>
      <c r="F29" s="88">
        <v>25</v>
      </c>
      <c r="G29" s="66">
        <f>IFERROR(LOOKUP(F29,Barème!$A$3:$A$36,Barème!$C$3:$C$36),0)</f>
        <v>90</v>
      </c>
      <c r="H29" s="68">
        <f>E29+G29</f>
        <v>170</v>
      </c>
      <c r="I29" s="7"/>
      <c r="J29" s="1">
        <f>(I29=1)*1000+(I29=2)*900+(I29=3)*820+(I29=4)*760+(I29=5)*700+(I29=6)*650+(I29=7)*600+(I29=8)*550+(I29=9)*540+(I29=10)*510+(I29=11)*480+(I29=12)*450+(I29=13)*420+(I29=14)*390+(I29=15)*360+(I29=16)*330+(I29=17)*320+(I29=18)*300+(I29=19)*280+(I29=20)*260+(I29=21)*240+(I29=22)*220+(I29=23)*200+(I29=24)*180+(I29=25)*160+(I29=26)*140+(I29=27)*120+(I29=28)*100+(I29=29)*80+(I29=30)*60+(I29=31)*40+(I29=32)*20+(I29=33)*10</f>
        <v>0</v>
      </c>
      <c r="K29" s="88"/>
      <c r="L29" s="66">
        <f>IFERROR(LOOKUP(K29,Barème!$A$3:$A$36,Barème!$C$3:$C$36),0)</f>
        <v>0</v>
      </c>
      <c r="M29" s="68">
        <f>J29+L29</f>
        <v>0</v>
      </c>
      <c r="N29" s="7"/>
      <c r="O29" s="20">
        <f>IFERROR(LOOKUP(N29,Barème!$A$3:$A$36,Barème!$B$3:$B$36),0)</f>
        <v>0</v>
      </c>
      <c r="P29" s="21"/>
      <c r="Q29" s="66">
        <f>IFERROR(LOOKUP(P29,Barème!$A$3:$A$36,Barème!$C$3:$C$36),0)</f>
        <v>0</v>
      </c>
      <c r="R29" s="68">
        <f>O29+Q29</f>
        <v>0</v>
      </c>
      <c r="S29" s="7"/>
      <c r="T29" s="1">
        <f>IFERROR(LOOKUP(S29,Barème!$A$3:$A$36,Barème!$B$3:$B$36),0)</f>
        <v>0</v>
      </c>
      <c r="U29" s="88"/>
      <c r="V29" s="66">
        <f>IFERROR(LOOKUP(U29,Barème!$A$3:$A$36,Barème!$C$3:$C$36),0)</f>
        <v>0</v>
      </c>
      <c r="W29" s="68">
        <f>T29+V29</f>
        <v>0</v>
      </c>
      <c r="X29" s="17">
        <f>H29+M29+R29+W29</f>
        <v>170</v>
      </c>
    </row>
    <row r="30" spans="1:25" x14ac:dyDescent="0.25">
      <c r="A30" s="9">
        <v>27</v>
      </c>
      <c r="B30" s="5" t="s">
        <v>22</v>
      </c>
      <c r="C30" s="2" t="s">
        <v>20</v>
      </c>
      <c r="D30" s="7">
        <v>26</v>
      </c>
      <c r="E30" s="1">
        <f>IFERROR(LOOKUP(D30,Barème!$A$3:$A$36,Barème!$B$3:$B$36),0)</f>
        <v>140</v>
      </c>
      <c r="F30" s="88">
        <v>32</v>
      </c>
      <c r="G30" s="66">
        <f>IFERROR(LOOKUP(F30,Barème!$A$3:$A$36,Barème!$C$3:$C$36),0)</f>
        <v>20</v>
      </c>
      <c r="H30" s="68">
        <f>E30+G30</f>
        <v>160</v>
      </c>
      <c r="I30" s="9"/>
      <c r="J30" s="1">
        <f>(I30=1)*1000+(I30=2)*900+(I30=3)*820+(I30=4)*760+(I30=5)*700+(I30=6)*650+(I30=7)*600+(I30=8)*550+(I30=9)*540+(I30=10)*510+(I30=11)*480+(I30=12)*450+(I30=13)*420+(I30=14)*390+(I30=15)*360+(I30=16)*330+(I30=17)*320+(I30=18)*300+(I30=19)*280+(I30=20)*260+(I30=21)*240+(I30=22)*220+(I30=23)*200+(I30=24)*180+(I30=25)*160+(I30=26)*140+(I30=27)*120+(I30=28)*100+(I30=29)*80+(I30=30)*60+(I30=31)*40+(I30=32)*20+(I30=33)*10</f>
        <v>0</v>
      </c>
      <c r="K30" s="87"/>
      <c r="L30" s="66">
        <f>IFERROR(LOOKUP(K30,Barème!$A$3:$A$36,Barème!$C$3:$C$36),0)</f>
        <v>0</v>
      </c>
      <c r="M30" s="68">
        <f>J30+L30</f>
        <v>0</v>
      </c>
      <c r="N30" s="9"/>
      <c r="O30" s="20">
        <f>IFERROR(LOOKUP(N30,Barème!$A$3:$A$36,Barème!$B$3:$B$36),0)</f>
        <v>0</v>
      </c>
      <c r="P30" s="19"/>
      <c r="Q30" s="66">
        <f>IFERROR(LOOKUP(P30,Barème!$A$3:$A$36,Barème!$C$3:$C$36),0)</f>
        <v>0</v>
      </c>
      <c r="R30" s="68">
        <f>O30+Q30</f>
        <v>0</v>
      </c>
      <c r="S30" s="7"/>
      <c r="T30" s="1">
        <f>IFERROR(LOOKUP(S30,Barème!$A$3:$A$36,Barème!$B$3:$B$36),0)</f>
        <v>0</v>
      </c>
      <c r="U30" s="88"/>
      <c r="V30" s="66">
        <f>IFERROR(LOOKUP(U30,Barème!$A$3:$A$36,Barème!$C$3:$C$36),0)</f>
        <v>0</v>
      </c>
      <c r="W30" s="68">
        <f>T30+V30</f>
        <v>0</v>
      </c>
      <c r="X30" s="17">
        <f>H30+M30+R30+W30</f>
        <v>160</v>
      </c>
    </row>
    <row r="31" spans="1:25" x14ac:dyDescent="0.25">
      <c r="A31" s="9">
        <v>28</v>
      </c>
      <c r="B31" s="5" t="s">
        <v>11</v>
      </c>
      <c r="C31" s="2" t="s">
        <v>18</v>
      </c>
      <c r="D31" s="7">
        <v>27</v>
      </c>
      <c r="E31" s="1">
        <f>IFERROR(LOOKUP(D31,Barème!$A$3:$A$36,Barème!$B$3:$B$36),0)</f>
        <v>120</v>
      </c>
      <c r="F31" s="88">
        <v>31</v>
      </c>
      <c r="G31" s="66">
        <f>IFERROR(LOOKUP(F31,Barème!$A$3:$A$36,Barème!$C$3:$C$36),0)</f>
        <v>30</v>
      </c>
      <c r="H31" s="68">
        <f>E31+G31</f>
        <v>150</v>
      </c>
      <c r="I31" s="7"/>
      <c r="J31" s="1">
        <f>(I31=1)*1000+(I31=2)*900+(I31=3)*820+(I31=4)*760+(I31=5)*700+(I31=6)*650+(I31=7)*600+(I31=8)*550+(I31=9)*540+(I31=10)*510+(I31=11)*480+(I31=12)*450+(I31=13)*420+(I31=14)*390+(I31=15)*360+(I31=16)*330+(I31=17)*320+(I31=18)*300+(I31=19)*280+(I31=20)*260+(I31=21)*240+(I31=22)*220+(I31=23)*200+(I31=24)*180+(I31=25)*160+(I31=26)*140+(I31=27)*120+(I31=28)*100+(I31=29)*80+(I31=30)*60+(I31=31)*40+(I31=32)*20+(I31=33)*10</f>
        <v>0</v>
      </c>
      <c r="K31" s="88"/>
      <c r="L31" s="66">
        <f>IFERROR(LOOKUP(K31,Barème!$A$3:$A$36,Barème!$C$3:$C$36),0)</f>
        <v>0</v>
      </c>
      <c r="M31" s="68">
        <f>J31+L31</f>
        <v>0</v>
      </c>
      <c r="N31" s="7"/>
      <c r="O31" s="20">
        <f>IFERROR(LOOKUP(N31,Barème!$A$3:$A$36,Barème!$B$3:$B$36),0)</f>
        <v>0</v>
      </c>
      <c r="P31" s="21"/>
      <c r="Q31" s="66">
        <f>IFERROR(LOOKUP(P31,Barème!$A$3:$A$36,Barème!$C$3:$C$36),0)</f>
        <v>0</v>
      </c>
      <c r="R31" s="68">
        <f>O31+Q31</f>
        <v>0</v>
      </c>
      <c r="S31" s="7"/>
      <c r="T31" s="1">
        <f>IFERROR(LOOKUP(S31,Barème!$A$3:$A$36,Barème!$B$3:$B$36),0)</f>
        <v>0</v>
      </c>
      <c r="U31" s="88"/>
      <c r="V31" s="66">
        <f>IFERROR(LOOKUP(U31,Barème!$A$3:$A$36,Barème!$C$3:$C$36),0)</f>
        <v>0</v>
      </c>
      <c r="W31" s="68">
        <f>T31+V31</f>
        <v>0</v>
      </c>
      <c r="X31" s="17">
        <f>H31+M31+R31+W31</f>
        <v>150</v>
      </c>
    </row>
    <row r="32" spans="1:25" x14ac:dyDescent="0.25">
      <c r="A32" s="9">
        <v>29</v>
      </c>
      <c r="B32" s="10" t="s">
        <v>59</v>
      </c>
      <c r="C32" s="2" t="s">
        <v>17</v>
      </c>
      <c r="D32" s="7">
        <v>28</v>
      </c>
      <c r="E32" s="1">
        <f>IFERROR(LOOKUP(D32,Barème!$A$3:$A$36,Barème!$B$3:$B$36),0)</f>
        <v>100</v>
      </c>
      <c r="F32" s="88">
        <v>29</v>
      </c>
      <c r="G32" s="66">
        <f>IFERROR(LOOKUP(F32,Barème!$A$3:$A$36,Barème!$C$3:$C$36),0)</f>
        <v>50</v>
      </c>
      <c r="H32" s="68">
        <f>E32+G32</f>
        <v>150</v>
      </c>
      <c r="I32" s="7"/>
      <c r="J32" s="1">
        <f>(I32=1)*1000+(I32=2)*900+(I32=3)*820+(I32=4)*760+(I32=5)*700+(I32=6)*650+(I32=7)*600+(I32=8)*550+(I32=9)*540+(I32=10)*510+(I32=11)*480+(I32=12)*450+(I32=13)*420+(I32=14)*390+(I32=15)*360+(I32=16)*330+(I32=17)*320+(I32=18)*300+(I32=19)*280+(I32=20)*260+(I32=21)*240+(I32=22)*220+(I32=23)*200+(I32=24)*180+(I32=25)*160+(I32=26)*140+(I32=27)*120+(I32=28)*100+(I32=29)*80+(I32=30)*60+(I32=31)*40+(I32=32)*20+(I32=33)*10</f>
        <v>0</v>
      </c>
      <c r="K32" s="88"/>
      <c r="L32" s="66">
        <f>IFERROR(LOOKUP(K32,Barème!$A$3:$A$36,Barème!$C$3:$C$36),0)</f>
        <v>0</v>
      </c>
      <c r="M32" s="68">
        <f>J32+L32</f>
        <v>0</v>
      </c>
      <c r="N32" s="7"/>
      <c r="O32" s="20">
        <f>IFERROR(LOOKUP(N32,Barème!$A$3:$A$36,Barème!$B$3:$B$36),0)</f>
        <v>0</v>
      </c>
      <c r="P32" s="21"/>
      <c r="Q32" s="66">
        <f>IFERROR(LOOKUP(P32,Barème!$A$3:$A$36,Barème!$C$3:$C$36),0)</f>
        <v>0</v>
      </c>
      <c r="R32" s="68">
        <f>O32+Q32</f>
        <v>0</v>
      </c>
      <c r="S32" s="7"/>
      <c r="T32" s="1">
        <f>IFERROR(LOOKUP(S32,Barème!$A$3:$A$36,Barème!$B$3:$B$36),0)</f>
        <v>0</v>
      </c>
      <c r="U32" s="88"/>
      <c r="V32" s="66">
        <f>IFERROR(LOOKUP(U32,Barème!$A$3:$A$36,Barème!$C$3:$C$36),0)</f>
        <v>0</v>
      </c>
      <c r="W32" s="68">
        <f>T32+V32</f>
        <v>0</v>
      </c>
      <c r="X32" s="17">
        <f>H32+M32+R32+W32</f>
        <v>150</v>
      </c>
    </row>
    <row r="33" spans="1:25" x14ac:dyDescent="0.25">
      <c r="A33" s="9">
        <v>30</v>
      </c>
      <c r="B33" s="5" t="s">
        <v>12</v>
      </c>
      <c r="C33" s="2" t="s">
        <v>17</v>
      </c>
      <c r="D33" s="7">
        <v>30</v>
      </c>
      <c r="E33" s="1">
        <f>IFERROR(LOOKUP(D33,Barème!$A$3:$A$36,Barème!$B$3:$B$36),0)</f>
        <v>60</v>
      </c>
      <c r="F33" s="88">
        <v>27</v>
      </c>
      <c r="G33" s="66">
        <f>IFERROR(LOOKUP(F33,Barème!$A$3:$A$36,Barème!$C$3:$C$36),0)</f>
        <v>70</v>
      </c>
      <c r="H33" s="68">
        <f>E33+G33</f>
        <v>130</v>
      </c>
      <c r="I33" s="7"/>
      <c r="J33" s="1">
        <f>(I33=1)*1000+(I33=2)*900+(I33=3)*820+(I33=4)*760+(I33=5)*700+(I33=6)*650+(I33=7)*600+(I33=8)*550+(I33=9)*540+(I33=10)*510+(I33=11)*480+(I33=12)*450+(I33=13)*420+(I33=14)*390+(I33=15)*360+(I33=16)*330+(I33=17)*320+(I33=18)*300+(I33=19)*280+(I33=20)*260+(I33=21)*240+(I33=22)*220+(I33=23)*200+(I33=24)*180+(I33=25)*160+(I33=26)*140+(I33=27)*120+(I33=28)*100+(I33=29)*80+(I33=30)*60+(I33=31)*40+(I33=32)*20+(I33=33)*10</f>
        <v>0</v>
      </c>
      <c r="K33" s="88"/>
      <c r="L33" s="66">
        <f>IFERROR(LOOKUP(K33,Barème!$A$3:$A$36,Barème!$C$3:$C$36),0)</f>
        <v>0</v>
      </c>
      <c r="M33" s="68">
        <f>J33+L33</f>
        <v>0</v>
      </c>
      <c r="N33" s="7"/>
      <c r="O33" s="20">
        <f>IFERROR(LOOKUP(N33,Barème!$A$3:$A$36,Barème!$B$3:$B$36),0)</f>
        <v>0</v>
      </c>
      <c r="P33" s="21"/>
      <c r="Q33" s="66">
        <f>IFERROR(LOOKUP(P33,Barème!$A$3:$A$36,Barème!$C$3:$C$36),0)</f>
        <v>0</v>
      </c>
      <c r="R33" s="68">
        <f>O33+Q33</f>
        <v>0</v>
      </c>
      <c r="S33" s="7"/>
      <c r="T33" s="1">
        <f>IFERROR(LOOKUP(S33,Barème!$A$3:$A$36,Barème!$B$3:$B$36),0)</f>
        <v>0</v>
      </c>
      <c r="U33" s="88"/>
      <c r="V33" s="66">
        <f>IFERROR(LOOKUP(U33,Barème!$A$3:$A$36,Barème!$C$3:$C$36),0)</f>
        <v>0</v>
      </c>
      <c r="W33" s="68">
        <f>T33+V33</f>
        <v>0</v>
      </c>
      <c r="X33" s="17">
        <f>H33+M33+R33+W33</f>
        <v>130</v>
      </c>
    </row>
    <row r="34" spans="1:25" x14ac:dyDescent="0.25">
      <c r="A34" s="9">
        <v>31</v>
      </c>
      <c r="B34" s="5" t="s">
        <v>53</v>
      </c>
      <c r="C34" s="2" t="s">
        <v>25</v>
      </c>
      <c r="D34" s="7">
        <v>31</v>
      </c>
      <c r="E34" s="1">
        <f>IFERROR(LOOKUP(D34,Barème!$A$3:$A$36,Barème!$B$3:$B$36),0)</f>
        <v>40</v>
      </c>
      <c r="F34" s="88">
        <v>28</v>
      </c>
      <c r="G34" s="66">
        <f>IFERROR(LOOKUP(F34,Barème!$A$3:$A$36,Barème!$C$3:$C$36),0)</f>
        <v>60</v>
      </c>
      <c r="H34" s="68">
        <f>E34+G34</f>
        <v>100</v>
      </c>
      <c r="I34" s="7"/>
      <c r="J34" s="1">
        <f>(I34=1)*1000+(I34=2)*900+(I34=3)*820+(I34=4)*760+(I34=5)*700+(I34=6)*650+(I34=7)*600+(I34=8)*550+(I34=9)*540+(I34=10)*510+(I34=11)*480+(I34=12)*450+(I34=13)*420+(I34=14)*390+(I34=15)*360+(I34=16)*330+(I34=17)*320+(I34=18)*300+(I34=19)*280+(I34=20)*260+(I34=21)*240+(I34=22)*220+(I34=23)*200+(I34=24)*180+(I34=25)*160+(I34=26)*140+(I34=27)*120+(I34=28)*100+(I34=29)*80+(I34=30)*60+(I34=31)*40+(I34=32)*20+(I34=33)*10</f>
        <v>0</v>
      </c>
      <c r="K34" s="88"/>
      <c r="L34" s="66">
        <f>IFERROR(LOOKUP(K34,Barème!$A$3:$A$36,Barème!$C$3:$C$36),0)</f>
        <v>0</v>
      </c>
      <c r="M34" s="68">
        <f>J34+L34</f>
        <v>0</v>
      </c>
      <c r="N34" s="7"/>
      <c r="O34" s="20">
        <f>IFERROR(LOOKUP(N34,Barème!$A$3:$A$36,Barème!$B$3:$B$36),0)</f>
        <v>0</v>
      </c>
      <c r="P34" s="21"/>
      <c r="Q34" s="66">
        <f>IFERROR(LOOKUP(P34,Barème!$A$3:$A$36,Barème!$C$3:$C$36),0)</f>
        <v>0</v>
      </c>
      <c r="R34" s="68"/>
      <c r="S34" s="7"/>
      <c r="T34" s="1">
        <f>(S34=1)*1000+(S34=2)*900+(S34=3)*820+(S34=4)*760+(S34=5)*700+(S34=6)*650+(S34=7)*600+(S34=8)*550+(S34=9)*540+(S34=10)*510+(S34=11)*480+(S34=12)*450+(S34=13)*420+(S34=14)*390+(S34=15)*360+(S34=16)*330+(S34=17)*320+(S34=18)*300+(S34=19)*280+(S34=20)*260+(S34=21)*240+(S34=22)*220+(S34=23)*200+(S34=24)*180+(S34=25)*160+(S34=26)*140+(S34=27)*120+(S34=28)*100+(S34=29)*80+(S34=30)*60+(S34=31)*40+(S34=32)*20+(S34=33)*10</f>
        <v>0</v>
      </c>
      <c r="U34" s="88"/>
      <c r="V34" s="66">
        <f>IFERROR(LOOKUP(U34,Barème!$A$3:$A$36,Barème!$C$3:$C$36),0)</f>
        <v>0</v>
      </c>
      <c r="W34" s="68">
        <f>T34+V34</f>
        <v>0</v>
      </c>
      <c r="X34" s="17">
        <f>H34+M34+R34+W34</f>
        <v>100</v>
      </c>
    </row>
    <row r="35" spans="1:25" x14ac:dyDescent="0.25">
      <c r="A35" s="12">
        <v>32</v>
      </c>
      <c r="B35" s="10" t="s">
        <v>30</v>
      </c>
      <c r="C35" s="2" t="s">
        <v>32</v>
      </c>
      <c r="D35" s="7">
        <v>32</v>
      </c>
      <c r="E35" s="1">
        <f>IFERROR(LOOKUP(D35,Barème!$A$3:$A$36,Barème!$B$3:$B$36),0)</f>
        <v>20</v>
      </c>
      <c r="F35" s="88">
        <v>26</v>
      </c>
      <c r="G35" s="66">
        <f>IFERROR(LOOKUP(F35,Barème!$A$3:$A$36,Barème!$C$3:$C$36),0)</f>
        <v>80</v>
      </c>
      <c r="H35" s="68">
        <f>E35+G35</f>
        <v>100</v>
      </c>
      <c r="I35" s="7"/>
      <c r="J35" s="1">
        <f>(I35=1)*1000+(I35=2)*900+(I35=3)*820+(I35=4)*760+(I35=5)*700+(I35=6)*650+(I35=7)*600+(I35=8)*550+(I35=9)*540+(I35=10)*510+(I35=11)*480+(I35=12)*450+(I35=13)*420+(I35=14)*390+(I35=15)*360+(I35=16)*330+(I35=17)*320+(I35=18)*300+(I35=19)*280+(I35=20)*260+(I35=21)*240+(I35=22)*220+(I35=23)*200+(I35=24)*180+(I35=25)*160+(I35=26)*140+(I35=27)*120+(I35=28)*100+(I35=29)*80+(I35=30)*60+(I35=31)*40+(I35=32)*20+(I35=33)*10</f>
        <v>0</v>
      </c>
      <c r="K35" s="88"/>
      <c r="L35" s="66">
        <f>IFERROR(LOOKUP(K35,Barème!$A$3:$A$36,Barème!$C$3:$C$36),0)</f>
        <v>0</v>
      </c>
      <c r="M35" s="68">
        <f>J35+L35</f>
        <v>0</v>
      </c>
      <c r="N35" s="7"/>
      <c r="O35" s="20">
        <f>IFERROR(LOOKUP(N35,Barème!$A$3:$A$36,Barème!$B$3:$B$36),0)</f>
        <v>0</v>
      </c>
      <c r="P35" s="21"/>
      <c r="Q35" s="66">
        <f>IFERROR(LOOKUP(P35,Barème!$A$3:$A$36,Barème!$C$3:$C$36),0)</f>
        <v>0</v>
      </c>
      <c r="R35" s="68">
        <f>O35+Q35</f>
        <v>0</v>
      </c>
      <c r="S35" s="7"/>
      <c r="T35" s="1">
        <f>IFERROR(LOOKUP(S35,Barème!$A$3:$A$36,Barème!$B$3:$B$36),0)</f>
        <v>0</v>
      </c>
      <c r="U35" s="88"/>
      <c r="V35" s="66">
        <f>IFERROR(LOOKUP(U35,Barème!$A$3:$A$36,Barème!$C$3:$C$36),0)</f>
        <v>0</v>
      </c>
      <c r="W35" s="68">
        <f>T35+V35</f>
        <v>0</v>
      </c>
      <c r="X35" s="17">
        <f>H35+M35+R35+W35</f>
        <v>100</v>
      </c>
    </row>
    <row r="36" spans="1:25" x14ac:dyDescent="0.25">
      <c r="A36" s="9">
        <v>33</v>
      </c>
      <c r="B36" s="5" t="s">
        <v>23</v>
      </c>
      <c r="C36" s="2" t="s">
        <v>17</v>
      </c>
      <c r="D36" s="7">
        <v>33</v>
      </c>
      <c r="E36" s="1">
        <f>IFERROR(LOOKUP(D36,Barème!$A$3:$A$36,Barème!$B$3:$B$36),0)</f>
        <v>10</v>
      </c>
      <c r="F36" s="88">
        <v>44</v>
      </c>
      <c r="G36" s="66">
        <f>IFERROR(LOOKUP(F36,Barème!$A$3:$A$36,Barème!$C$3:$C$36),0)</f>
        <v>0</v>
      </c>
      <c r="H36" s="68">
        <f>E36+G36</f>
        <v>10</v>
      </c>
      <c r="I36" s="7"/>
      <c r="J36" s="1">
        <f>(I36=1)*1000+(I36=2)*900+(I36=3)*820+(I36=4)*760+(I36=5)*700+(I36=6)*650+(I36=7)*600+(I36=8)*550+(I36=9)*540+(I36=10)*510+(I36=11)*480+(I36=12)*450+(I36=13)*420+(I36=14)*390+(I36=15)*360+(I36=16)*330+(I36=17)*320+(I36=18)*300+(I36=19)*280+(I36=20)*260+(I36=21)*240+(I36=22)*220+(I36=23)*200+(I36=24)*180+(I36=25)*160+(I36=26)*140+(I36=27)*120+(I36=28)*100+(I36=29)*80+(I36=30)*60+(I36=31)*40+(I36=32)*20+(I36=33)*10</f>
        <v>0</v>
      </c>
      <c r="K36" s="88"/>
      <c r="L36" s="66">
        <f>IFERROR(LOOKUP(K36,Barème!$A$3:$A$36,Barème!$C$3:$C$36),0)</f>
        <v>0</v>
      </c>
      <c r="M36" s="68">
        <f>J36+L36</f>
        <v>0</v>
      </c>
      <c r="N36" s="7"/>
      <c r="O36" s="20">
        <f>IFERROR(LOOKUP(N36,Barème!$A$3:$A$36,Barème!$B$3:$B$36),0)</f>
        <v>0</v>
      </c>
      <c r="P36" s="21"/>
      <c r="Q36" s="66">
        <f>IFERROR(LOOKUP(P36,Barème!$A$3:$A$36,Barème!$C$3:$C$36),0)</f>
        <v>0</v>
      </c>
      <c r="R36" s="68">
        <f>O36+Q36</f>
        <v>0</v>
      </c>
      <c r="S36" s="7"/>
      <c r="T36" s="1">
        <f>IFERROR(LOOKUP(S36,Barème!$A$3:$A$36,Barème!$B$3:$B$36),0)</f>
        <v>0</v>
      </c>
      <c r="U36" s="88"/>
      <c r="V36" s="66">
        <f>IFERROR(LOOKUP(U36,Barème!$A$3:$A$36,Barème!$C$3:$C$36),0)</f>
        <v>0</v>
      </c>
      <c r="W36" s="68">
        <f>T36+V36</f>
        <v>0</v>
      </c>
      <c r="X36" s="17">
        <f>H36+M36+R36+W36</f>
        <v>10</v>
      </c>
      <c r="Y36" s="3"/>
    </row>
    <row r="37" spans="1:25" ht="13.8" thickBot="1" x14ac:dyDescent="0.3">
      <c r="A37" s="13">
        <v>34</v>
      </c>
      <c r="B37" s="6" t="s">
        <v>40</v>
      </c>
      <c r="C37" s="59" t="s">
        <v>2</v>
      </c>
      <c r="D37" s="60">
        <v>41</v>
      </c>
      <c r="E37" s="73">
        <f>IFERROR(LOOKUP(D37,Barème!$A$3:$A$36,Barème!$B$3:$B$36),0)</f>
        <v>0</v>
      </c>
      <c r="F37" s="62">
        <v>33</v>
      </c>
      <c r="G37" s="67">
        <f>IFERROR(LOOKUP(F37,Barème!$A$3:$A$36,Barème!$C$3:$C$36),0)</f>
        <v>10</v>
      </c>
      <c r="H37" s="69">
        <f>E37+G37</f>
        <v>10</v>
      </c>
      <c r="I37" s="60"/>
      <c r="J37" s="73">
        <f>(I37=1)*1000+(I37=2)*900+(I37=3)*820+(I37=4)*760+(I37=5)*700+(I37=6)*650+(I37=7)*600+(I37=8)*550+(I37=9)*540+(I37=10)*510+(I37=11)*480+(I37=12)*450+(I37=13)*420+(I37=14)*390+(I37=15)*360+(I37=16)*330+(I37=17)*320+(I37=18)*300+(I37=19)*280+(I37=20)*260+(I37=21)*240+(I37=22)*220+(I37=23)*200+(I37=24)*180+(I37=25)*160+(I37=26)*140+(I37=27)*120+(I37=28)*100+(I37=29)*80+(I37=30)*60+(I37=31)*40+(I37=32)*20+(I37=33)*10</f>
        <v>0</v>
      </c>
      <c r="K37" s="62"/>
      <c r="L37" s="67">
        <f>IFERROR(LOOKUP(K37,Barème!$A$3:$A$36,Barème!$C$3:$C$36),0)</f>
        <v>0</v>
      </c>
      <c r="M37" s="69">
        <f>J37+L37</f>
        <v>0</v>
      </c>
      <c r="N37" s="60"/>
      <c r="O37" s="74">
        <f>IFERROR(LOOKUP(N37,Barème!$A$3:$A$36,Barème!$B$3:$B$36),0)</f>
        <v>0</v>
      </c>
      <c r="P37" s="65"/>
      <c r="Q37" s="67">
        <f>IFERROR(LOOKUP(P37,Barème!$A$3:$A$36,Barème!$C$3:$C$36),0)</f>
        <v>0</v>
      </c>
      <c r="R37" s="69">
        <f>O37+Q37</f>
        <v>0</v>
      </c>
      <c r="S37" s="60"/>
      <c r="T37" s="73">
        <f>IFERROR(LOOKUP(S37,Barème!$A$3:$A$36,Barème!$B$3:$B$36),0)</f>
        <v>0</v>
      </c>
      <c r="U37" s="62"/>
      <c r="V37" s="67">
        <f>IFERROR(LOOKUP(U37,Barème!$A$3:$A$36,Barème!$C$3:$C$36),0)</f>
        <v>0</v>
      </c>
      <c r="W37" s="69">
        <f>T37+V37</f>
        <v>0</v>
      </c>
      <c r="X37" s="61">
        <f>H37+M37+R37+W37</f>
        <v>10</v>
      </c>
      <c r="Y37" s="3"/>
    </row>
  </sheetData>
  <sortState xmlns:xlrd2="http://schemas.microsoft.com/office/spreadsheetml/2017/richdata2" ref="A4:X37">
    <sortCondition ref="A4:A37"/>
  </sortState>
  <mergeCells count="4">
    <mergeCell ref="D1:H1"/>
    <mergeCell ref="I1:M1"/>
    <mergeCell ref="N1:R1"/>
    <mergeCell ref="S1:W1"/>
  </mergeCells>
  <phoneticPr fontId="1" type="noConversion"/>
  <conditionalFormatting sqref="E4:E37 J4:J37 O4:O37 T4:T37">
    <cfRule type="cellIs" dxfId="0" priority="2" operator="equal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workbookViewId="0">
      <selection activeCell="C19" sqref="C19"/>
    </sheetView>
  </sheetViews>
  <sheetFormatPr baseColWidth="10" defaultRowHeight="13.2" x14ac:dyDescent="0.25"/>
  <sheetData>
    <row r="1" spans="1:3" ht="13.8" x14ac:dyDescent="0.25">
      <c r="A1" s="22" t="s">
        <v>61</v>
      </c>
      <c r="B1" s="83" t="s">
        <v>62</v>
      </c>
      <c r="C1" s="84"/>
    </row>
    <row r="2" spans="1:3" ht="13.8" x14ac:dyDescent="0.25">
      <c r="A2" s="23"/>
      <c r="B2" s="24" t="s">
        <v>63</v>
      </c>
      <c r="C2" s="25" t="s">
        <v>64</v>
      </c>
    </row>
    <row r="3" spans="1:3" ht="13.8" x14ac:dyDescent="0.25">
      <c r="A3" s="26">
        <v>1</v>
      </c>
      <c r="B3" s="27">
        <v>1000</v>
      </c>
      <c r="C3" s="28">
        <v>360</v>
      </c>
    </row>
    <row r="4" spans="1:3" ht="13.8" x14ac:dyDescent="0.25">
      <c r="A4" s="29">
        <v>2</v>
      </c>
      <c r="B4" s="30">
        <v>900</v>
      </c>
      <c r="C4" s="31">
        <v>340</v>
      </c>
    </row>
    <row r="5" spans="1:3" ht="13.8" x14ac:dyDescent="0.25">
      <c r="A5" s="32">
        <v>3</v>
      </c>
      <c r="B5" s="33">
        <v>820</v>
      </c>
      <c r="C5" s="34">
        <v>320</v>
      </c>
    </row>
    <row r="6" spans="1:3" ht="13.8" x14ac:dyDescent="0.25">
      <c r="A6" s="35">
        <v>4</v>
      </c>
      <c r="B6" s="36">
        <v>760</v>
      </c>
      <c r="C6" s="37">
        <v>300</v>
      </c>
    </row>
    <row r="7" spans="1:3" ht="13.8" x14ac:dyDescent="0.25">
      <c r="A7" s="38">
        <v>5</v>
      </c>
      <c r="B7" s="39">
        <v>700</v>
      </c>
      <c r="C7" s="40">
        <v>290</v>
      </c>
    </row>
    <row r="8" spans="1:3" ht="13.8" x14ac:dyDescent="0.25">
      <c r="A8" s="38">
        <v>6</v>
      </c>
      <c r="B8" s="39">
        <v>650</v>
      </c>
      <c r="C8" s="40">
        <v>280</v>
      </c>
    </row>
    <row r="9" spans="1:3" ht="13.8" x14ac:dyDescent="0.25">
      <c r="A9" s="38">
        <v>7</v>
      </c>
      <c r="B9" s="39">
        <v>600</v>
      </c>
      <c r="C9" s="40">
        <v>270</v>
      </c>
    </row>
    <row r="10" spans="1:3" ht="13.8" x14ac:dyDescent="0.25">
      <c r="A10" s="41">
        <v>8</v>
      </c>
      <c r="B10" s="42">
        <v>550</v>
      </c>
      <c r="C10" s="43">
        <v>260</v>
      </c>
    </row>
    <row r="11" spans="1:3" ht="13.8" x14ac:dyDescent="0.25">
      <c r="A11" s="44">
        <v>9</v>
      </c>
      <c r="B11" s="45">
        <v>540</v>
      </c>
      <c r="C11" s="46">
        <v>250</v>
      </c>
    </row>
    <row r="12" spans="1:3" ht="13.8" x14ac:dyDescent="0.25">
      <c r="A12" s="44">
        <v>10</v>
      </c>
      <c r="B12" s="45">
        <v>510</v>
      </c>
      <c r="C12" s="47">
        <v>240</v>
      </c>
    </row>
    <row r="13" spans="1:3" ht="13.8" x14ac:dyDescent="0.25">
      <c r="A13" s="44">
        <v>11</v>
      </c>
      <c r="B13" s="45">
        <v>480</v>
      </c>
      <c r="C13" s="47">
        <v>230</v>
      </c>
    </row>
    <row r="14" spans="1:3" ht="13.8" x14ac:dyDescent="0.25">
      <c r="A14" s="44">
        <v>12</v>
      </c>
      <c r="B14" s="45">
        <v>450</v>
      </c>
      <c r="C14" s="47">
        <v>220</v>
      </c>
    </row>
    <row r="15" spans="1:3" ht="13.8" x14ac:dyDescent="0.25">
      <c r="A15" s="44">
        <v>13</v>
      </c>
      <c r="B15" s="45">
        <v>420</v>
      </c>
      <c r="C15" s="47">
        <v>210</v>
      </c>
    </row>
    <row r="16" spans="1:3" ht="13.8" x14ac:dyDescent="0.25">
      <c r="A16" s="44">
        <v>14</v>
      </c>
      <c r="B16" s="45">
        <v>390</v>
      </c>
      <c r="C16" s="47">
        <v>200</v>
      </c>
    </row>
    <row r="17" spans="1:3" ht="13.8" x14ac:dyDescent="0.25">
      <c r="A17" s="44">
        <v>15</v>
      </c>
      <c r="B17" s="45">
        <v>360</v>
      </c>
      <c r="C17" s="47">
        <v>190</v>
      </c>
    </row>
    <row r="18" spans="1:3" ht="13.8" x14ac:dyDescent="0.25">
      <c r="A18" s="48">
        <v>16</v>
      </c>
      <c r="B18" s="49">
        <v>330</v>
      </c>
      <c r="C18" s="50">
        <v>180</v>
      </c>
    </row>
    <row r="19" spans="1:3" ht="13.8" x14ac:dyDescent="0.25">
      <c r="A19" s="51">
        <v>17</v>
      </c>
      <c r="B19" s="52">
        <v>320</v>
      </c>
      <c r="C19" s="53">
        <v>170</v>
      </c>
    </row>
    <row r="20" spans="1:3" ht="13.8" x14ac:dyDescent="0.25">
      <c r="A20" s="51">
        <v>18</v>
      </c>
      <c r="B20" s="52">
        <v>300</v>
      </c>
      <c r="C20" s="54">
        <v>160</v>
      </c>
    </row>
    <row r="21" spans="1:3" ht="13.8" x14ac:dyDescent="0.25">
      <c r="A21" s="51">
        <v>19</v>
      </c>
      <c r="B21" s="52">
        <v>280</v>
      </c>
      <c r="C21" s="54">
        <v>150</v>
      </c>
    </row>
    <row r="22" spans="1:3" ht="13.8" x14ac:dyDescent="0.25">
      <c r="A22" s="51">
        <v>20</v>
      </c>
      <c r="B22" s="52">
        <v>260</v>
      </c>
      <c r="C22" s="54">
        <v>140</v>
      </c>
    </row>
    <row r="23" spans="1:3" ht="13.8" x14ac:dyDescent="0.25">
      <c r="A23" s="51">
        <v>21</v>
      </c>
      <c r="B23" s="52">
        <v>240</v>
      </c>
      <c r="C23" s="54">
        <v>130</v>
      </c>
    </row>
    <row r="24" spans="1:3" ht="13.8" x14ac:dyDescent="0.25">
      <c r="A24" s="51">
        <v>22</v>
      </c>
      <c r="B24" s="52">
        <v>220</v>
      </c>
      <c r="C24" s="54">
        <v>120</v>
      </c>
    </row>
    <row r="25" spans="1:3" ht="13.8" x14ac:dyDescent="0.25">
      <c r="A25" s="51">
        <v>23</v>
      </c>
      <c r="B25" s="52">
        <v>200</v>
      </c>
      <c r="C25" s="54">
        <v>110</v>
      </c>
    </row>
    <row r="26" spans="1:3" ht="13.8" x14ac:dyDescent="0.25">
      <c r="A26" s="51">
        <v>24</v>
      </c>
      <c r="B26" s="52">
        <v>180</v>
      </c>
      <c r="C26" s="54">
        <v>100</v>
      </c>
    </row>
    <row r="27" spans="1:3" ht="13.8" x14ac:dyDescent="0.25">
      <c r="A27" s="51">
        <v>25</v>
      </c>
      <c r="B27" s="52">
        <v>160</v>
      </c>
      <c r="C27" s="54">
        <v>90</v>
      </c>
    </row>
    <row r="28" spans="1:3" ht="13.8" x14ac:dyDescent="0.25">
      <c r="A28" s="51">
        <v>26</v>
      </c>
      <c r="B28" s="52">
        <v>140</v>
      </c>
      <c r="C28" s="54">
        <v>80</v>
      </c>
    </row>
    <row r="29" spans="1:3" ht="13.8" x14ac:dyDescent="0.25">
      <c r="A29" s="51">
        <v>27</v>
      </c>
      <c r="B29" s="52">
        <v>120</v>
      </c>
      <c r="C29" s="54">
        <v>70</v>
      </c>
    </row>
    <row r="30" spans="1:3" ht="13.8" x14ac:dyDescent="0.25">
      <c r="A30" s="51">
        <v>28</v>
      </c>
      <c r="B30" s="52">
        <v>100</v>
      </c>
      <c r="C30" s="54">
        <v>60</v>
      </c>
    </row>
    <row r="31" spans="1:3" ht="13.8" x14ac:dyDescent="0.25">
      <c r="A31" s="51">
        <v>29</v>
      </c>
      <c r="B31" s="52">
        <v>80</v>
      </c>
      <c r="C31" s="54">
        <v>50</v>
      </c>
    </row>
    <row r="32" spans="1:3" ht="13.8" x14ac:dyDescent="0.25">
      <c r="A32" s="51">
        <v>30</v>
      </c>
      <c r="B32" s="52">
        <v>60</v>
      </c>
      <c r="C32" s="54">
        <v>40</v>
      </c>
    </row>
    <row r="33" spans="1:3" ht="13.8" x14ac:dyDescent="0.25">
      <c r="A33" s="51">
        <v>31</v>
      </c>
      <c r="B33" s="52">
        <v>40</v>
      </c>
      <c r="C33" s="54">
        <v>30</v>
      </c>
    </row>
    <row r="34" spans="1:3" ht="13.8" x14ac:dyDescent="0.25">
      <c r="A34" s="51">
        <v>32</v>
      </c>
      <c r="B34" s="52">
        <v>20</v>
      </c>
      <c r="C34" s="54">
        <v>20</v>
      </c>
    </row>
    <row r="35" spans="1:3" ht="14.4" thickBot="1" x14ac:dyDescent="0.3">
      <c r="A35" s="55">
        <v>33</v>
      </c>
      <c r="B35" s="56">
        <v>10</v>
      </c>
      <c r="C35" s="57">
        <v>10</v>
      </c>
    </row>
    <row r="36" spans="1:3" ht="13.8" x14ac:dyDescent="0.25">
      <c r="A36" s="51">
        <v>34</v>
      </c>
      <c r="B36" s="52">
        <v>0</v>
      </c>
      <c r="C36" s="54">
        <v>0</v>
      </c>
    </row>
  </sheetData>
  <mergeCells count="1">
    <mergeCell ref="B1:C1"/>
  </mergeCell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Barème</vt:lpstr>
      <vt:lpstr>Feuil3</vt:lpstr>
    </vt:vector>
  </TitlesOfParts>
  <Company>bred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FI10307</dc:creator>
  <cp:lastModifiedBy>Jean-Marc Durand</cp:lastModifiedBy>
  <cp:lastPrinted>2013-03-04T11:47:57Z</cp:lastPrinted>
  <dcterms:created xsi:type="dcterms:W3CDTF">2009-03-03T05:47:23Z</dcterms:created>
  <dcterms:modified xsi:type="dcterms:W3CDTF">2026-03-09T20:11:11Z</dcterms:modified>
</cp:coreProperties>
</file>